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hirm\Desktop\גיבוי 150322\משרד החינוך\הילה\"/>
    </mc:Choice>
  </mc:AlternateContent>
  <xr:revisionPtr revIDLastSave="0" documentId="13_ncr:1_{FAAAE275-33F9-417B-8940-DDA1C8696A2D}" xr6:coauthVersionLast="47" xr6:coauthVersionMax="47" xr10:uidLastSave="{00000000-0000-0000-0000-000000000000}"/>
  <bookViews>
    <workbookView minimized="1" xWindow="-17385" yWindow="720" windowWidth="14400" windowHeight="7275" tabRatio="805" xr2:uid="{00000000-000D-0000-FFFF-FFFF00000000}"/>
    <workbookView xWindow="-19320" yWindow="-2730" windowWidth="19440" windowHeight="14880" xr2:uid="{2A0BB384-B59F-4C78-9804-64F205FCD7E4}"/>
  </bookViews>
  <sheets>
    <sheet name="מחוון" sheetId="22" r:id="rId1"/>
    <sheet name="קריטריונים" sheetId="16" r:id="rId2"/>
    <sheet name="סיכום הצעות" sheetId="2" r:id="rId3"/>
  </sheets>
  <definedNames>
    <definedName name="_xlnm.Print_Area" localSheetId="0">מחוון!$A$1:$M$73</definedName>
    <definedName name="_xlnm.Print_Area" localSheetId="2">'סיכום הצעות'!$A$1:$O$30</definedName>
    <definedName name="_xlnm.Print_Area" localSheetId="1">קריטריונים!$A$1:$M$61</definedName>
    <definedName name="_xlnm.Print_Titles" localSheetId="0">מחוון!$1:$3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7" i="16" l="1"/>
  <c r="D38" i="16"/>
  <c r="D39" i="16"/>
  <c r="D40" i="16"/>
  <c r="D41" i="16"/>
  <c r="D36" i="16"/>
  <c r="B41" i="16"/>
  <c r="B37" i="16"/>
  <c r="B38" i="16"/>
  <c r="B39" i="16"/>
  <c r="B40" i="16"/>
  <c r="B36" i="16"/>
  <c r="A36" i="16"/>
  <c r="D28" i="16"/>
  <c r="D29" i="16"/>
  <c r="D30" i="16"/>
  <c r="D31" i="16"/>
  <c r="D32" i="16"/>
  <c r="D33" i="16"/>
  <c r="D34" i="16"/>
  <c r="D27" i="16"/>
  <c r="B28" i="16"/>
  <c r="B29" i="16"/>
  <c r="B30" i="16"/>
  <c r="B31" i="16"/>
  <c r="B32" i="16"/>
  <c r="B33" i="16"/>
  <c r="B34" i="16"/>
  <c r="B27" i="16"/>
  <c r="D26" i="16"/>
  <c r="B24" i="16"/>
  <c r="B23" i="16"/>
  <c r="D22" i="16"/>
  <c r="B21" i="16"/>
  <c r="B20" i="16"/>
  <c r="B17" i="16"/>
  <c r="B16" i="16"/>
  <c r="D13" i="16"/>
  <c r="B12" i="16"/>
  <c r="B11" i="16"/>
  <c r="B10" i="16"/>
  <c r="B9" i="16"/>
  <c r="B8" i="16"/>
  <c r="B7" i="16"/>
  <c r="B6" i="16"/>
  <c r="B5" i="16"/>
  <c r="D42" i="16" l="1"/>
  <c r="D35" i="16"/>
  <c r="K7" i="2" l="1"/>
  <c r="M61" i="22"/>
  <c r="M53" i="22"/>
  <c r="M42" i="22"/>
  <c r="M34" i="22"/>
  <c r="M24" i="22"/>
  <c r="M4" i="22"/>
  <c r="F47" i="22"/>
  <c r="F43" i="22"/>
  <c r="F35" i="22"/>
  <c r="D1" i="2"/>
  <c r="I21" i="22"/>
  <c r="I22" i="22"/>
  <c r="M21" i="22"/>
  <c r="C2" i="16"/>
  <c r="I8" i="22"/>
  <c r="I24" i="22"/>
  <c r="I4" i="22"/>
  <c r="F5" i="22"/>
  <c r="F9" i="22"/>
  <c r="F25" i="22"/>
  <c r="N3" i="22"/>
  <c r="I20" i="22"/>
  <c r="I32" i="22"/>
  <c r="J32" i="22" s="1"/>
  <c r="L20" i="2"/>
  <c r="D15" i="16"/>
  <c r="D19" i="16"/>
  <c r="C25" i="2" l="1"/>
</calcChain>
</file>

<file path=xl/sharedStrings.xml><?xml version="1.0" encoding="utf-8"?>
<sst xmlns="http://schemas.openxmlformats.org/spreadsheetml/2006/main" count="303" uniqueCount="170">
  <si>
    <t>דף:</t>
  </si>
  <si>
    <t>מתוך:</t>
  </si>
  <si>
    <t>פרוט הנושא</t>
  </si>
  <si>
    <t>משקל</t>
  </si>
  <si>
    <t>יחסי</t>
  </si>
  <si>
    <t>הצעה:</t>
  </si>
  <si>
    <t>ערך</t>
  </si>
  <si>
    <t>ציון</t>
  </si>
  <si>
    <t>הערות</t>
  </si>
  <si>
    <t>ציון משוקלל לנושא</t>
  </si>
  <si>
    <t>מספר</t>
  </si>
  <si>
    <t>שם המציע</t>
  </si>
  <si>
    <t>הקריטריון</t>
  </si>
  <si>
    <t>משקל יחסי =&gt;</t>
  </si>
  <si>
    <t>ציון מוחלט =&gt;</t>
  </si>
  <si>
    <t>ציון יחסי  =&gt;&gt;</t>
  </si>
  <si>
    <t>סה"כ</t>
  </si>
  <si>
    <t>הערכה כוללת</t>
  </si>
  <si>
    <t>משרד החינוך</t>
  </si>
  <si>
    <r>
      <t xml:space="preserve">ציון </t>
    </r>
    <r>
      <rPr>
        <sz val="9"/>
        <rFont val="Arial"/>
        <family val="2"/>
        <charset val="177"/>
      </rPr>
      <t>1-10</t>
    </r>
  </si>
  <si>
    <t>מכרז מס':</t>
  </si>
  <si>
    <t>קוד מכרז:</t>
  </si>
  <si>
    <t>תאריך עדכון:</t>
  </si>
  <si>
    <t>סה"כ הצעת המחיר ללא מע"מ</t>
  </si>
  <si>
    <t>סה"כ הצעת המחיר כולל מע"מ</t>
  </si>
  <si>
    <t>המשרד</t>
  </si>
  <si>
    <t>ציון מעבר מציון כולל של סעיפי האיכות לציון המחיר</t>
  </si>
  <si>
    <t>היחידה</t>
  </si>
  <si>
    <t xml:space="preserve">משרד החינוך </t>
  </si>
  <si>
    <t>סה"כ משקל סעיפי איכות:</t>
  </si>
  <si>
    <t>משקל מחיר:</t>
  </si>
  <si>
    <t>משקל סעיפי האיכות</t>
  </si>
  <si>
    <t>משקל  מחיר</t>
  </si>
  <si>
    <t>חוות דעת</t>
  </si>
  <si>
    <t xml:space="preserve">ציון מינימום נדרש בכל אחד מסעיפי האיכות בפני עצמו הינו </t>
  </si>
  <si>
    <t>חוות דעת על המציע</t>
  </si>
  <si>
    <t>צוות המציע</t>
  </si>
  <si>
    <t>נסיון הגוף המציע</t>
  </si>
  <si>
    <t>ציון סעיפי האיכות</t>
  </si>
  <si>
    <t>מחיר משוקלל</t>
  </si>
  <si>
    <t>ציון המחיר</t>
  </si>
  <si>
    <t>ציון כולל</t>
  </si>
  <si>
    <t>דירוג יחסי</t>
  </si>
  <si>
    <t>מס' מציע: ______________________</t>
  </si>
  <si>
    <t>סעיף ראשי</t>
  </si>
  <si>
    <t>סעיף משנה</t>
  </si>
  <si>
    <t>מרכיב ציון</t>
  </si>
  <si>
    <t>היקף שהוצג</t>
  </si>
  <si>
    <t>ציון משוקלל לסעיף</t>
  </si>
  <si>
    <t>היקף מינימום</t>
  </si>
  <si>
    <t>היקף מקסימום</t>
  </si>
  <si>
    <t>ציון 1 - 10</t>
  </si>
  <si>
    <t>שם וחתימה</t>
  </si>
  <si>
    <t>ההיקף הנדרש</t>
  </si>
  <si>
    <t>עפ"י היקפים מינימליים נדרשים</t>
  </si>
  <si>
    <t>עפ"י המחוון</t>
  </si>
  <si>
    <t>פסול</t>
  </si>
  <si>
    <t>יחידת חישוב</t>
  </si>
  <si>
    <t>כמות</t>
  </si>
  <si>
    <t>יחידת ספירה</t>
  </si>
  <si>
    <t>נסיון המציע</t>
  </si>
  <si>
    <t>הצעת המחיר</t>
  </si>
  <si>
    <t>הערה : בכל הקשור לתנאי סף - אם פסול באחד הפרטים ההצעה תפסל על הסף ולא ייערך שיקלול של המרכיבים האחרים</t>
  </si>
  <si>
    <t>מינ'</t>
  </si>
  <si>
    <t>מקס'</t>
  </si>
  <si>
    <t>הפרש</t>
  </si>
  <si>
    <t>חוות דעת מס' 1</t>
  </si>
  <si>
    <t>חוות דעת מס' 2</t>
  </si>
  <si>
    <t>ציון סופי משוקלל</t>
  </si>
  <si>
    <t>התאמה הניסיון לנדרש</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</si>
  <si>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</si>
  <si>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r>
      <t xml:space="preserve">חוות דעת שנלקחה מאנשי הקשר כפי שמפורט בטופס בדיקת ההצעות </t>
    </r>
    <r>
      <rPr>
        <b/>
        <sz val="11"/>
        <rFont val="Arial"/>
        <family val="2"/>
      </rPr>
      <t>(*)</t>
    </r>
  </si>
  <si>
    <t xml:space="preserve">מינהל החינוך הממלכתי דתי </t>
  </si>
  <si>
    <t xml:space="preserve">מתודולגיה לביצוע הפעילות </t>
  </si>
  <si>
    <t>6 שנים ומעלה</t>
  </si>
  <si>
    <t>לכל שנה +1.00</t>
  </si>
  <si>
    <t>ניסיון המציע</t>
  </si>
  <si>
    <t>ניסיון בהפעלת פרוייקטים בהוראה לנוער בסיכון</t>
  </si>
  <si>
    <t>פחות מ- 3 שנים</t>
  </si>
  <si>
    <t>3 שנים</t>
  </si>
  <si>
    <t>4-5 שנים</t>
  </si>
  <si>
    <t>לכל שנה +1</t>
  </si>
  <si>
    <t>פחות מ- 6,000 תלמידים</t>
  </si>
  <si>
    <t>6,000 תלמידים</t>
  </si>
  <si>
    <t>ניסיון בפיתוח מקצועי של כח אדם חינוכי טיפולי העובד עם נוער בסיכון</t>
  </si>
  <si>
    <t>מספר שעות הדרכה ופיתוח מקצועי לכח אדם חינוכי וטיפולי בשלוש השנים האחרונות</t>
  </si>
  <si>
    <t>1 - 10,000 שעות</t>
  </si>
  <si>
    <t>נקודה עבור כל אלף שעות</t>
  </si>
  <si>
    <t>ניסיון במתן שירותים חינוכיים טיפוליים לבני נוער יוצאי אתיופיה וממגזר דוברי הערבית ומהמגזר החרדי.</t>
  </si>
  <si>
    <t>ניסיון במתן שירותים באיזורים המאופיינים בקשיי נגישות לשירות</t>
  </si>
  <si>
    <t>מספר שעות מתן שירותים חינוכיים טיפוליים לבני נוער מהמגזרים שהוגדרו בשלוש השנים האחרונות</t>
  </si>
  <si>
    <t>הצלחה בבחינות בגרות</t>
  </si>
  <si>
    <t>1% -100%</t>
  </si>
  <si>
    <t>נקודה עבור כל 10%</t>
  </si>
  <si>
    <t>הצלחה בבחינות הסמכה טכנולוגית 2.1</t>
  </si>
  <si>
    <t>התרשמות מניסיון המציע בהפעלת מערכי בקרה</t>
  </si>
  <si>
    <t>תוכנית עבודה מוצעת</t>
  </si>
  <si>
    <t>תוכניות לשיפור תהליכי למידה והוראה, ותיאור מערך הנחיה והדרכה</t>
  </si>
  <si>
    <t>תכניות חינוכיות ומנגנון לליווי תלמידים מתקשים</t>
  </si>
  <si>
    <t>שיטות דיווח, תיעוד ורישום</t>
  </si>
  <si>
    <t>מודל להקמת רשת בוגרי התוכנית</t>
  </si>
  <si>
    <t>מודל פדגוגי לפיתוח ויישום דרכי הוראה ,למידה והערכה חדשניות</t>
  </si>
  <si>
    <t>תוכניות החינוך-טיפול</t>
  </si>
  <si>
    <t>תכנית הדרכות והשתלמויות לצוות העובדים לצרכי הכשרה וריענון, לרבות התייחסות למנגנונים מוצעים לניהול, שיתוף והפצת ידע בארגון בעת מתן השירותים</t>
  </si>
  <si>
    <t xml:space="preserve">התרשמות כללית </t>
  </si>
  <si>
    <t>מנהל התוכנית</t>
  </si>
  <si>
    <t>שנות ניסיון בניהול בית ספר על יסודי מוכר או ניהל מרכז השכלה או ניהול תחום באחד או יותר מהתחומים הבאים: חינוכי או פדגוגי או טיפולי בהיקף של לפחות 500 בני נוער משכבות הגיל העל יסודי</t>
  </si>
  <si>
    <t>פחות מ- 3 שנים בעשר השנים האחרונות</t>
  </si>
  <si>
    <t>3 שנים בעשר השנים האחרונות</t>
  </si>
  <si>
    <r>
      <t xml:space="preserve">4-5 שנים </t>
    </r>
    <r>
      <rPr>
        <b/>
        <sz val="11"/>
        <rFont val="Arial"/>
        <family val="2"/>
      </rPr>
      <t>בעשר השנים האחרונות</t>
    </r>
  </si>
  <si>
    <t>6 שנים ומעלה בעשר השנים האחרונות</t>
  </si>
  <si>
    <t>השכלה</t>
  </si>
  <si>
    <t>תואר שני</t>
  </si>
  <si>
    <t>תואר שלישי</t>
  </si>
  <si>
    <t>הכשרה רלבנטית נוספת</t>
  </si>
  <si>
    <t>מנהל פדגוגי</t>
  </si>
  <si>
    <t>מנהל חינוך טיפול</t>
  </si>
  <si>
    <t>שנות ניסיון בליווי פדגוגי והנחיית מורים ומנהלים או בעבודה פדגוגית לימודית ישירה עם נוער בעל צרכים ייחודיים, מקרב אוכלוסיות בסיכון ו/או נוער מנותק</t>
  </si>
  <si>
    <t xml:space="preserve">שנות ניסיון בהנחיה חינוכית-טיפולית של עובדים עם נוער בסיכון במסגרות של חינוך או במסגרות של שירותים חברתיים </t>
  </si>
  <si>
    <t>שנות ניסיון בעבודה חינוכית טיפולית במסגרות המטפלות באוכלוסיות של נוער בסיכון</t>
  </si>
  <si>
    <t>פחות מ- 2 שנים בעשר השנים האחרונות</t>
  </si>
  <si>
    <t>2 שנים בעשר השנים האחרונות</t>
  </si>
  <si>
    <r>
      <t xml:space="preserve">3-4 שנים </t>
    </r>
    <r>
      <rPr>
        <b/>
        <sz val="11"/>
        <rFont val="Arial"/>
        <family val="2"/>
      </rPr>
      <t>בעשר השנים האחרונות</t>
    </r>
  </si>
  <si>
    <t>5 שנים ומעלה בעשר השנים האחרונות</t>
  </si>
  <si>
    <t>ראיון עם הצוות המוביל של המציע</t>
  </si>
  <si>
    <t>התרשמות מהצוות המוביל של המציע בהתאם לראיון שייערך</t>
  </si>
  <si>
    <t>ניסיון בעבודה עם נוער בסיכון</t>
  </si>
  <si>
    <t>היכרות עם האתגרים המיוחדים של תוכנית הילה</t>
  </si>
  <si>
    <t>ניסיון בניהול פרוייקטים ארציים</t>
  </si>
  <si>
    <t>ניסיון בעבודה ותיאום עם משרדי ממשלה</t>
  </si>
  <si>
    <t>ניסיון בעבודה עם אוכלוסיית חסות הנוער</t>
  </si>
  <si>
    <r>
      <t xml:space="preserve">חוות דעת על מנהל התוכנית שנלקחה מאנשי הקשר כפי שמפורט בטופס בדיקת ההצעות </t>
    </r>
    <r>
      <rPr>
        <b/>
        <sz val="11"/>
        <rFont val="Arial"/>
        <family val="2"/>
      </rPr>
      <t>(*)</t>
    </r>
  </si>
  <si>
    <t>הנושא: הפעלת שירותי חינוך והשכלה לנוער מנותק (תוכנית היל"ה)</t>
  </si>
  <si>
    <t xml:space="preserve">אגף א' חינוך ילדים ונוער בסיכון- קידום נוער </t>
  </si>
  <si>
    <r>
      <t xml:space="preserve">מספר שעות מתן שירותים חינוכיים </t>
    </r>
    <r>
      <rPr>
        <b/>
        <u/>
        <sz val="11"/>
        <rFont val="Arial"/>
        <family val="2"/>
      </rPr>
      <t>במחוזות הדרום והצפון</t>
    </r>
    <r>
      <rPr>
        <sz val="11"/>
        <rFont val="Arial"/>
        <family val="2"/>
      </rPr>
      <t xml:space="preserve"> בשלוש השנים האחרונות</t>
    </r>
  </si>
  <si>
    <t xml:space="preserve">שנות ניסיון בביצוע הפעילות (עמידה בסעיפים 2.8.5.1 - 2.8.5.5)
</t>
  </si>
  <si>
    <t>מספר בני נוער בסיכון אשר השתתפו בשירותים שניתנו במצטבר בחמש השנים האחרונות (עמידה בסעיפים 2.8.5.1 - 2.8.5.3)</t>
  </si>
  <si>
    <t>6,001-12,000</t>
  </si>
  <si>
    <t>12,001-18,000</t>
  </si>
  <si>
    <t>18,001 תלמידים ומעלה</t>
  </si>
  <si>
    <t>אחוז התלמידים הזכאים לבגרות מתוך סך כל התלמידים אשר ניגשו לבחינות הבגרות ולמדו במוסדות החינוך של המציע בשנות הלימודים תש"פ, תשפ"א, תשפ"ב</t>
  </si>
  <si>
    <t>אחוז התלמידים הזכאים להסמכה טכנולוגית 2.1  סך כל התלמידים אשר ניגשו לבחינות הסמכה טכנולוגית 2.1 ולמדו במוסדות החינוך של המציע בשנות הלימודים תש"פ, תשפ"א, תשפ"ב</t>
  </si>
  <si>
    <t>#</t>
  </si>
  <si>
    <t>התרשמות תוכנית עבודה מפורטת שתוגש על ידי המציע</t>
  </si>
  <si>
    <t>סל שירותים לתלמיד ביחידות קד"ן</t>
  </si>
  <si>
    <t>עלות החודשית לניהול התוכנית עבור תלמיד המשתתף התוכנית</t>
  </si>
  <si>
    <t>סל שירותים לתלמיד ביחידות חסות הנוער</t>
  </si>
  <si>
    <t>שעת עובד מלווה</t>
  </si>
  <si>
    <t>תקורה שעתית</t>
  </si>
  <si>
    <t>שעת מנחה</t>
  </si>
  <si>
    <t>מחיר לקורס "אתגר"</t>
  </si>
  <si>
    <t>מחיר להפעלת קורס</t>
  </si>
  <si>
    <t>מחיר לקורס "מקצועי/תעסוקתי"</t>
  </si>
  <si>
    <t>מחיר לקורס "חברתי"</t>
  </si>
  <si>
    <t>יום גיחה</t>
  </si>
  <si>
    <t>איבחון דידקטי</t>
  </si>
  <si>
    <t>מחיר לאיבחון</t>
  </si>
  <si>
    <t>איבחון פסיכו-דידקטי</t>
  </si>
  <si>
    <t>שעת השתלמות</t>
  </si>
  <si>
    <t>מחיר לשעת השתלמות</t>
  </si>
  <si>
    <t>שעת כנס</t>
  </si>
  <si>
    <t>מחיר לשעת כנס</t>
  </si>
  <si>
    <t>מנטור</t>
  </si>
  <si>
    <t>מחיר לשעת מנטור</t>
  </si>
  <si>
    <t>מקרר</t>
  </si>
  <si>
    <t>מחיר למקרר</t>
  </si>
  <si>
    <t>מדיח כלים</t>
  </si>
  <si>
    <t>מחיר למדיח כלים</t>
  </si>
  <si>
    <t>מחיר ליום גיחה</t>
  </si>
  <si>
    <t>18/6.2023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</si>
</sst>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0"/>
      <name val="Arial"/>
      <charset val="177"/>
    </font>
    <font>
      <sz val="10"/>
      <name val="Arial"/>
      <family val="2"/>
    </font>
    <font>
      <sz val="9"/>
      <name val="Arial"/>
      <family val="2"/>
      <charset val="177"/>
    </font>
    <font>
      <sz val="8"/>
      <name val="Arial"/>
      <family val="2"/>
      <charset val="177"/>
    </font>
    <font>
      <b/>
      <sz val="10"/>
      <name val="Arial"/>
      <family val="2"/>
      <charset val="177"/>
    </font>
    <font>
      <b/>
      <sz val="11"/>
      <name val="Arial"/>
      <family val="2"/>
      <charset val="177"/>
    </font>
    <font>
      <b/>
      <sz val="9"/>
      <name val="Arial"/>
      <family val="2"/>
      <charset val="177"/>
    </font>
    <font>
      <sz val="11"/>
      <name val="Arial"/>
      <family val="2"/>
      <charset val="177"/>
    </font>
    <font>
      <sz val="10"/>
      <name val="Arial"/>
      <family val="2"/>
      <charset val="177"/>
    </font>
    <font>
      <b/>
      <sz val="14"/>
      <name val="David"/>
      <family val="2"/>
      <charset val="177"/>
    </font>
    <font>
      <b/>
      <sz val="12"/>
      <name val="David"/>
      <family val="2"/>
      <charset val="177"/>
    </font>
    <font>
      <sz val="11"/>
      <name val="David"/>
      <family val="2"/>
      <charset val="177"/>
    </font>
    <font>
      <sz val="10"/>
      <name val="David"/>
      <family val="2"/>
      <charset val="177"/>
    </font>
    <font>
      <sz val="9"/>
      <name val="David"/>
      <family val="2"/>
      <charset val="177"/>
    </font>
    <font>
      <b/>
      <sz val="9"/>
      <name val="David"/>
      <family val="2"/>
      <charset val="177"/>
    </font>
    <font>
      <sz val="72"/>
      <name val="David"/>
      <family val="2"/>
      <charset val="177"/>
    </font>
    <font>
      <b/>
      <sz val="10"/>
      <name val="David"/>
      <family val="2"/>
      <charset val="177"/>
    </font>
    <font>
      <b/>
      <sz val="11"/>
      <name val="David"/>
      <family val="2"/>
      <charset val="177"/>
    </font>
    <font>
      <b/>
      <sz val="8"/>
      <name val="Arial"/>
      <family val="2"/>
      <charset val="177"/>
    </font>
    <font>
      <sz val="9"/>
      <name val="Arial"/>
      <family val="2"/>
    </font>
    <font>
      <b/>
      <sz val="10"/>
      <name val="Arial"/>
      <family val="2"/>
    </font>
    <font>
      <b/>
      <u/>
      <sz val="12"/>
      <name val="Arial"/>
      <family val="2"/>
    </font>
    <font>
      <b/>
      <sz val="12"/>
      <name val="Arial"/>
      <family val="2"/>
    </font>
    <font>
      <b/>
      <sz val="9"/>
      <name val="Arial"/>
      <family val="2"/>
    </font>
    <font>
      <b/>
      <i/>
      <sz val="10"/>
      <name val="Arial"/>
      <family val="2"/>
    </font>
    <font>
      <sz val="8"/>
      <name val="Arial"/>
      <family val="2"/>
    </font>
    <font>
      <b/>
      <sz val="13"/>
      <name val="Arial"/>
      <family val="2"/>
    </font>
    <font>
      <b/>
      <sz val="11"/>
      <name val="Arial"/>
      <family val="2"/>
    </font>
    <font>
      <sz val="11"/>
      <name val="Arial"/>
      <family val="2"/>
    </font>
    <font>
      <sz val="10"/>
      <name val="Arial"/>
      <family val="2"/>
    </font>
    <font>
      <b/>
      <sz val="9"/>
      <name val="David"/>
      <family val="2"/>
      <charset val="177"/>
    </font>
    <font>
      <sz val="9"/>
      <name val="David"/>
      <family val="2"/>
      <charset val="177"/>
    </font>
    <font>
      <b/>
      <i/>
      <sz val="11"/>
      <name val="David"/>
      <family val="2"/>
      <charset val="177"/>
    </font>
    <font>
      <b/>
      <sz val="14"/>
      <name val="David"/>
      <family val="2"/>
    </font>
    <font>
      <sz val="11"/>
      <name val="Arial"/>
      <family val="2"/>
      <scheme val="minor"/>
    </font>
    <font>
      <sz val="10"/>
      <name val="David"/>
      <family val="2"/>
    </font>
    <font>
      <sz val="12"/>
      <name val="David"/>
      <family val="2"/>
    </font>
    <font>
      <b/>
      <u/>
      <sz val="11"/>
      <name val="Arial"/>
      <family val="2"/>
    </font>
  </fonts>
  <fills count="3">
    <fill>
      <patternFill patternType="none"/>
    </fill>
    <fill>
      <patternFill patternType="gray125"/>
    </fill>
    <fill>
      <patternFill patternType="solid">
        <fgColor indexed="42"/>
        <bgColor indexed="64"/>
      </patternFill>
    </fill>
  </fills>
  <borders count="91">
    <border>
      <left/>
      <right/>
      <top/>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style="double">
        <color indexed="64"/>
      </right>
      <top/>
      <bottom/>
      <diagonal/>
    </border>
    <border>
      <left/>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thin">
        <color indexed="64"/>
      </right>
      <top style="double">
        <color indexed="64"/>
      </top>
      <bottom style="double">
        <color indexed="64"/>
      </bottom>
      <diagonal/>
    </border>
    <border>
      <left/>
      <right/>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style="thin">
        <color indexed="64"/>
      </bottom>
      <diagonal/>
    </border>
    <border>
      <left style="thin">
        <color indexed="64"/>
      </left>
      <right style="double">
        <color indexed="64"/>
      </right>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top style="medium">
        <color indexed="64"/>
      </top>
      <bottom style="double">
        <color indexed="64"/>
      </bottom>
      <diagonal/>
    </border>
    <border>
      <left style="double">
        <color indexed="64"/>
      </left>
      <right style="double">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diagonalUp="1" diagonalDown="1">
      <left style="thin">
        <color indexed="64"/>
      </left>
      <right style="medium">
        <color indexed="64"/>
      </right>
      <top style="medium">
        <color indexed="64"/>
      </top>
      <bottom/>
      <diagonal style="dotted">
        <color indexed="64"/>
      </diagonal>
    </border>
    <border>
      <left style="thin">
        <color indexed="64"/>
      </left>
      <right style="thin">
        <color indexed="64"/>
      </right>
      <top style="medium">
        <color indexed="64"/>
      </top>
      <bottom/>
      <diagonal/>
    </border>
    <border diagonalUp="1" diagonalDown="1">
      <left style="thin">
        <color indexed="64"/>
      </left>
      <right style="thin">
        <color indexed="64"/>
      </right>
      <top style="medium">
        <color indexed="64"/>
      </top>
      <bottom/>
      <diagonal style="dotted">
        <color indexed="64"/>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diagonalUp="1" diagonalDown="1">
      <left style="thin">
        <color indexed="64"/>
      </left>
      <right style="medium">
        <color indexed="64"/>
      </right>
      <top/>
      <bottom/>
      <diagonal style="dotted">
        <color indexed="64"/>
      </diagonal>
    </border>
    <border diagonalUp="1" diagonalDown="1">
      <left style="thin">
        <color indexed="64"/>
      </left>
      <right style="medium">
        <color indexed="64"/>
      </right>
      <top/>
      <bottom style="medium">
        <color indexed="64"/>
      </bottom>
      <diagonal style="dotted">
        <color indexed="64"/>
      </diagonal>
    </border>
    <border diagonalUp="1" diagonalDown="1">
      <left style="thin">
        <color indexed="64"/>
      </left>
      <right style="thin">
        <color indexed="64"/>
      </right>
      <top/>
      <bottom/>
      <diagonal style="dotted">
        <color indexed="64"/>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thin">
        <color indexed="64"/>
      </right>
      <top style="medium">
        <color indexed="64"/>
      </top>
      <bottom/>
      <diagonal style="hair">
        <color indexed="64"/>
      </diagonal>
    </border>
    <border diagonalUp="1" diagonalDown="1">
      <left style="thin">
        <color indexed="64"/>
      </left>
      <right style="thin">
        <color indexed="64"/>
      </right>
      <top/>
      <bottom/>
      <diagonal style="hair">
        <color indexed="64"/>
      </diagonal>
    </border>
    <border diagonalUp="1" diagonalDown="1">
      <left style="thin">
        <color indexed="64"/>
      </left>
      <right style="thin">
        <color indexed="64"/>
      </right>
      <top/>
      <bottom style="medium">
        <color indexed="64"/>
      </bottom>
      <diagonal style="hair">
        <color indexed="64"/>
      </diagonal>
    </border>
    <border>
      <left style="medium">
        <color indexed="64"/>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diagonalDown="1">
      <left style="thin">
        <color indexed="64"/>
      </left>
      <right style="medium">
        <color indexed="64"/>
      </right>
      <top style="medium">
        <color indexed="64"/>
      </top>
      <bottom/>
      <diagonal style="hair">
        <color indexed="64"/>
      </diagonal>
    </border>
    <border diagonalUp="1" diagonalDown="1">
      <left style="thin">
        <color indexed="64"/>
      </left>
      <right style="medium">
        <color indexed="64"/>
      </right>
      <top/>
      <bottom style="medium">
        <color indexed="64"/>
      </bottom>
      <diagonal style="hair">
        <color indexed="64"/>
      </diagonal>
    </border>
    <border>
      <left/>
      <right/>
      <top style="thin">
        <color indexed="64"/>
      </top>
      <bottom/>
      <diagonal/>
    </border>
    <border diagonalUp="1" diagonalDown="1">
      <left style="thin">
        <color indexed="64"/>
      </left>
      <right style="medium">
        <color indexed="64"/>
      </right>
      <top/>
      <bottom/>
      <diagonal style="hair">
        <color indexed="64"/>
      </diagonal>
    </border>
    <border>
      <left style="thin">
        <color indexed="64"/>
      </left>
      <right style="double">
        <color indexed="64"/>
      </right>
      <top style="double">
        <color indexed="64"/>
      </top>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right style="thin">
        <color indexed="64"/>
      </right>
      <top style="double">
        <color indexed="64"/>
      </top>
      <bottom/>
      <diagonal/>
    </border>
    <border>
      <left/>
      <right style="thin">
        <color indexed="64"/>
      </right>
      <top/>
      <bottom/>
      <diagonal/>
    </border>
    <border>
      <left/>
      <right style="thin">
        <color indexed="64"/>
      </right>
      <top/>
      <bottom style="double">
        <color indexed="64"/>
      </bottom>
      <diagonal/>
    </border>
  </borders>
  <cellStyleXfs count="3">
    <xf numFmtId="0" fontId="0" fillId="0" borderId="0"/>
    <xf numFmtId="0" fontId="29" fillId="0" borderId="0"/>
    <xf numFmtId="9" fontId="1" fillId="0" borderId="0" applyFont="0" applyFill="0" applyBorder="0" applyAlignment="0" applyProtection="0"/>
  </cellStyleXfs>
  <cellXfs count="303">
    <xf numFmtId="0" fontId="0" fillId="0" borderId="0" xfId="0"/>
    <xf numFmtId="9" fontId="6" fillId="0" borderId="1" xfId="0" applyNumberFormat="1" applyFont="1" applyBorder="1" applyAlignment="1">
      <alignment horizontal="center" vertical="center"/>
    </xf>
    <xf numFmtId="9" fontId="6" fillId="0" borderId="2" xfId="0" applyNumberFormat="1" applyFont="1" applyBorder="1" applyAlignment="1">
      <alignment horizontal="center" vertical="center"/>
    </xf>
    <xf numFmtId="9" fontId="6" fillId="0" borderId="3" xfId="0" applyNumberFormat="1" applyFont="1" applyBorder="1" applyAlignment="1">
      <alignment horizontal="center" vertical="center"/>
    </xf>
    <xf numFmtId="0" fontId="3" fillId="0" borderId="1" xfId="0" applyFont="1" applyBorder="1" applyAlignment="1">
      <alignment horizontal="center" vertical="center"/>
    </xf>
    <xf numFmtId="9" fontId="5" fillId="0" borderId="4" xfId="0" applyNumberFormat="1" applyFont="1" applyBorder="1" applyAlignment="1">
      <alignment horizontal="centerContinuous" vertical="center"/>
    </xf>
    <xf numFmtId="0" fontId="10" fillId="0" borderId="5" xfId="0" applyFont="1" applyBorder="1" applyAlignment="1">
      <alignment horizontal="centerContinuous" vertical="center" readingOrder="2"/>
    </xf>
    <xf numFmtId="0" fontId="9" fillId="0" borderId="6" xfId="0" applyFont="1" applyBorder="1" applyAlignment="1">
      <alignment horizontal="center" vertical="center" readingOrder="2"/>
    </xf>
    <xf numFmtId="0" fontId="12" fillId="0" borderId="0" xfId="0" applyFont="1" applyAlignment="1">
      <alignment readingOrder="2"/>
    </xf>
    <xf numFmtId="0" fontId="10" fillId="0" borderId="1" xfId="0" applyFont="1" applyBorder="1" applyAlignment="1">
      <alignment horizontal="center" vertical="center" readingOrder="2"/>
    </xf>
    <xf numFmtId="0" fontId="12" fillId="0" borderId="0" xfId="0" applyFont="1" applyAlignment="1">
      <alignment horizontal="center" readingOrder="2"/>
    </xf>
    <xf numFmtId="0" fontId="12" fillId="0" borderId="0" xfId="0" applyFont="1"/>
    <xf numFmtId="0" fontId="11" fillId="0" borderId="7" xfId="0" applyFont="1" applyBorder="1" applyAlignment="1">
      <alignment horizontal="centerContinuous" vertical="center"/>
    </xf>
    <xf numFmtId="0" fontId="11" fillId="0" borderId="0" xfId="0" applyFont="1" applyAlignment="1">
      <alignment horizontal="centerContinuous" vertical="center"/>
    </xf>
    <xf numFmtId="0" fontId="11" fillId="0" borderId="8" xfId="0" applyFont="1" applyBorder="1" applyAlignment="1">
      <alignment horizontal="centerContinuous" vertical="center"/>
    </xf>
    <xf numFmtId="0" fontId="11" fillId="0" borderId="0" xfId="0" applyFont="1"/>
    <xf numFmtId="0" fontId="11" fillId="0" borderId="9" xfId="0" applyFont="1" applyBorder="1" applyAlignment="1">
      <alignment horizontal="center" vertical="center"/>
    </xf>
    <xf numFmtId="0" fontId="12" fillId="0" borderId="10" xfId="0" applyFont="1" applyBorder="1"/>
    <xf numFmtId="0" fontId="12" fillId="0" borderId="11" xfId="0" applyFont="1" applyBorder="1"/>
    <xf numFmtId="0" fontId="12" fillId="0" borderId="12" xfId="0" applyFont="1" applyBorder="1"/>
    <xf numFmtId="0" fontId="12" fillId="0" borderId="5" xfId="0" applyFont="1" applyBorder="1"/>
    <xf numFmtId="0" fontId="12" fillId="0" borderId="6" xfId="0" applyFont="1" applyBorder="1"/>
    <xf numFmtId="0" fontId="12" fillId="0" borderId="4" xfId="0" applyFont="1" applyBorder="1"/>
    <xf numFmtId="0" fontId="12" fillId="0" borderId="7" xfId="0" applyFont="1" applyBorder="1"/>
    <xf numFmtId="9" fontId="16" fillId="0" borderId="0" xfId="0" applyNumberFormat="1" applyFont="1" applyAlignment="1">
      <alignment horizontal="center"/>
    </xf>
    <xf numFmtId="0" fontId="12" fillId="0" borderId="13" xfId="0" applyFont="1" applyBorder="1"/>
    <xf numFmtId="0" fontId="12" fillId="0" borderId="1" xfId="0" applyFont="1" applyBorder="1"/>
    <xf numFmtId="0" fontId="12" fillId="0" borderId="14" xfId="0" applyFont="1" applyBorder="1"/>
    <xf numFmtId="0" fontId="8" fillId="0" borderId="11" xfId="0" applyFont="1" applyBorder="1" applyAlignment="1">
      <alignment horizontal="center"/>
    </xf>
    <xf numFmtId="0" fontId="8" fillId="0" borderId="15" xfId="0" applyFont="1" applyBorder="1" applyAlignment="1">
      <alignment horizontal="center"/>
    </xf>
    <xf numFmtId="0" fontId="8" fillId="0" borderId="16" xfId="0" applyFont="1" applyBorder="1" applyAlignment="1">
      <alignment horizontal="center"/>
    </xf>
    <xf numFmtId="0" fontId="8" fillId="0" borderId="12" xfId="0" applyFont="1" applyBorder="1"/>
    <xf numFmtId="0" fontId="8" fillId="0" borderId="17" xfId="0" applyFont="1" applyBorder="1"/>
    <xf numFmtId="0" fontId="17" fillId="0" borderId="18" xfId="0" applyFont="1" applyBorder="1" applyAlignment="1">
      <alignment horizontal="center" vertical="center" readingOrder="2"/>
    </xf>
    <xf numFmtId="0" fontId="17" fillId="0" borderId="5" xfId="0" applyFont="1" applyBorder="1" applyAlignment="1">
      <alignment vertical="center"/>
    </xf>
    <xf numFmtId="0" fontId="5" fillId="0" borderId="4" xfId="0" applyFont="1" applyBorder="1" applyAlignment="1">
      <alignment vertical="center"/>
    </xf>
    <xf numFmtId="0" fontId="14" fillId="0" borderId="6" xfId="0" applyFont="1" applyBorder="1" applyAlignment="1">
      <alignment vertical="center"/>
    </xf>
    <xf numFmtId="0" fontId="18" fillId="0" borderId="4" xfId="0" applyFont="1" applyBorder="1" applyAlignment="1">
      <alignment vertical="center"/>
    </xf>
    <xf numFmtId="0" fontId="17" fillId="0" borderId="13" xfId="0" applyFont="1" applyBorder="1" applyAlignment="1">
      <alignment vertical="center"/>
    </xf>
    <xf numFmtId="0" fontId="5" fillId="0" borderId="14" xfId="0" applyFont="1" applyBorder="1" applyAlignment="1">
      <alignment vertical="center"/>
    </xf>
    <xf numFmtId="0" fontId="14" fillId="0" borderId="13" xfId="0" applyFont="1" applyBorder="1" applyAlignment="1">
      <alignment vertical="center"/>
    </xf>
    <xf numFmtId="22" fontId="4" fillId="0" borderId="14" xfId="0" applyNumberFormat="1" applyFont="1" applyBorder="1" applyAlignment="1">
      <alignment horizontal="center" vertical="center"/>
    </xf>
    <xf numFmtId="0" fontId="17" fillId="0" borderId="13" xfId="0" applyFont="1" applyBorder="1" applyAlignment="1">
      <alignment horizontal="center" vertical="center" readingOrder="2"/>
    </xf>
    <xf numFmtId="0" fontId="5" fillId="0" borderId="4" xfId="0" applyFont="1" applyBorder="1" applyAlignment="1">
      <alignment horizontal="center" vertical="center"/>
    </xf>
    <xf numFmtId="0" fontId="5" fillId="0" borderId="14" xfId="0" applyFont="1" applyBorder="1" applyAlignment="1">
      <alignment horizontal="center" vertical="center"/>
    </xf>
    <xf numFmtId="0" fontId="16" fillId="0" borderId="9" xfId="0" applyFont="1" applyBorder="1" applyAlignment="1">
      <alignment horizontal="center" vertical="center" readingOrder="2"/>
    </xf>
    <xf numFmtId="3" fontId="8" fillId="0" borderId="19" xfId="0" applyNumberFormat="1" applyFont="1" applyBorder="1" applyAlignment="1">
      <alignment horizontal="center"/>
    </xf>
    <xf numFmtId="0" fontId="10" fillId="0" borderId="0" xfId="0" applyFont="1"/>
    <xf numFmtId="0" fontId="17" fillId="0" borderId="0" xfId="0" applyFont="1" applyAlignment="1">
      <alignment horizontal="center" vertical="center"/>
    </xf>
    <xf numFmtId="9" fontId="17" fillId="0" borderId="0" xfId="0" applyNumberFormat="1" applyFont="1" applyAlignment="1">
      <alignment horizontal="center" vertical="center"/>
    </xf>
    <xf numFmtId="0" fontId="17" fillId="0" borderId="0" xfId="0" applyFont="1" applyAlignment="1">
      <alignment horizontal="right" vertical="center"/>
    </xf>
    <xf numFmtId="0" fontId="17" fillId="0" borderId="0" xfId="0" applyFont="1" applyAlignment="1">
      <alignment horizontal="right" vertical="center" wrapText="1"/>
    </xf>
    <xf numFmtId="0" fontId="11" fillId="0" borderId="4" xfId="0" applyFont="1" applyBorder="1" applyAlignment="1">
      <alignment horizontal="center" vertical="center" wrapText="1" readingOrder="2"/>
    </xf>
    <xf numFmtId="0" fontId="11" fillId="0" borderId="20" xfId="0" applyFont="1" applyBorder="1" applyAlignment="1">
      <alignment horizontal="center" vertical="center" wrapText="1" readingOrder="2"/>
    </xf>
    <xf numFmtId="0" fontId="12" fillId="0" borderId="0" xfId="0" applyFont="1" applyAlignment="1">
      <alignment horizontal="center" vertical="center" wrapText="1" readingOrder="2"/>
    </xf>
    <xf numFmtId="0" fontId="11" fillId="0" borderId="14" xfId="0" applyFont="1" applyBorder="1" applyAlignment="1">
      <alignment horizontal="center" vertical="center" wrapText="1" readingOrder="2"/>
    </xf>
    <xf numFmtId="0" fontId="11" fillId="0" borderId="1" xfId="0" applyFont="1" applyBorder="1" applyAlignment="1">
      <alignment horizontal="center" vertical="center" wrapText="1" readingOrder="2"/>
    </xf>
    <xf numFmtId="0" fontId="11" fillId="0" borderId="21" xfId="0" applyFont="1" applyBorder="1" applyAlignment="1">
      <alignment horizontal="center" vertical="center" wrapText="1" readingOrder="2"/>
    </xf>
    <xf numFmtId="0" fontId="15" fillId="0" borderId="0" xfId="0" applyFont="1" applyAlignment="1">
      <alignment horizontal="center" vertical="center" wrapText="1" readingOrder="2"/>
    </xf>
    <xf numFmtId="0" fontId="13" fillId="0" borderId="22" xfId="0" applyFont="1" applyBorder="1" applyAlignment="1">
      <alignment horizontal="center" vertical="center" wrapText="1" readingOrder="2"/>
    </xf>
    <xf numFmtId="9" fontId="2" fillId="0" borderId="23" xfId="0" applyNumberFormat="1" applyFont="1" applyBorder="1" applyAlignment="1">
      <alignment horizontal="center" vertical="center" wrapText="1" readingOrder="2"/>
    </xf>
    <xf numFmtId="0" fontId="12" fillId="0" borderId="24" xfId="0" applyFont="1" applyBorder="1" applyAlignment="1">
      <alignment horizontal="center" vertical="center" wrapText="1" readingOrder="2"/>
    </xf>
    <xf numFmtId="9" fontId="2" fillId="0" borderId="25" xfId="0" applyNumberFormat="1" applyFont="1" applyBorder="1" applyAlignment="1">
      <alignment horizontal="center" vertical="center" wrapText="1" readingOrder="2"/>
    </xf>
    <xf numFmtId="0" fontId="14" fillId="0" borderId="25" xfId="0" applyFont="1" applyBorder="1" applyAlignment="1">
      <alignment horizontal="center" vertical="center" wrapText="1" readingOrder="2"/>
    </xf>
    <xf numFmtId="0" fontId="14" fillId="0" borderId="6" xfId="0" applyFont="1" applyBorder="1" applyAlignment="1">
      <alignment horizontal="left" vertical="center"/>
    </xf>
    <xf numFmtId="0" fontId="14" fillId="0" borderId="1" xfId="0" applyFont="1" applyBorder="1" applyAlignment="1">
      <alignment horizontal="left" vertical="center"/>
    </xf>
    <xf numFmtId="4" fontId="19" fillId="0" borderId="20" xfId="0" applyNumberFormat="1" applyFont="1" applyBorder="1" applyAlignment="1">
      <alignment horizontal="center" vertical="center" wrapText="1" readingOrder="2"/>
    </xf>
    <xf numFmtId="4" fontId="19" fillId="0" borderId="26" xfId="0" applyNumberFormat="1" applyFont="1" applyBorder="1" applyAlignment="1">
      <alignment horizontal="center" vertical="center" wrapText="1" readingOrder="2"/>
    </xf>
    <xf numFmtId="4" fontId="19" fillId="0" borderId="27" xfId="0" applyNumberFormat="1" applyFont="1" applyBorder="1" applyAlignment="1">
      <alignment horizontal="center" vertical="center" wrapText="1" readingOrder="2"/>
    </xf>
    <xf numFmtId="4" fontId="19" fillId="0" borderId="0" xfId="0" applyNumberFormat="1" applyFont="1" applyAlignment="1">
      <alignment horizontal="center" vertical="center" wrapText="1" readingOrder="2"/>
    </xf>
    <xf numFmtId="4" fontId="19" fillId="0" borderId="28" xfId="0" applyNumberFormat="1" applyFont="1" applyBorder="1" applyAlignment="1">
      <alignment horizontal="center" vertical="center" wrapText="1" readingOrder="2"/>
    </xf>
    <xf numFmtId="4" fontId="23" fillId="0" borderId="20" xfId="0" applyNumberFormat="1" applyFont="1" applyBorder="1" applyAlignment="1">
      <alignment horizontal="center" vertical="center" wrapText="1" readingOrder="2"/>
    </xf>
    <xf numFmtId="4" fontId="23" fillId="0" borderId="27" xfId="0" applyNumberFormat="1" applyFont="1" applyBorder="1" applyAlignment="1">
      <alignment horizontal="center" vertical="center" wrapText="1" readingOrder="2"/>
    </xf>
    <xf numFmtId="4" fontId="23" fillId="0" borderId="28" xfId="0" applyNumberFormat="1" applyFont="1" applyBorder="1" applyAlignment="1">
      <alignment horizontal="center" vertical="center" wrapText="1" readingOrder="2"/>
    </xf>
    <xf numFmtId="0" fontId="0" fillId="0" borderId="0" xfId="0" applyAlignment="1">
      <alignment horizontal="center" vertical="center"/>
    </xf>
    <xf numFmtId="0" fontId="5" fillId="0" borderId="23" xfId="0" applyFont="1" applyBorder="1" applyAlignment="1">
      <alignment horizontal="center" vertical="center" wrapText="1" readingOrder="2"/>
    </xf>
    <xf numFmtId="9" fontId="2" fillId="0" borderId="10" xfId="0" applyNumberFormat="1" applyFont="1" applyBorder="1" applyAlignment="1">
      <alignment horizontal="center" vertical="center" wrapText="1" readingOrder="2"/>
    </xf>
    <xf numFmtId="4" fontId="19" fillId="0" borderId="29" xfId="0" applyNumberFormat="1" applyFont="1" applyBorder="1" applyAlignment="1">
      <alignment horizontal="center" vertical="center" wrapText="1" readingOrder="2"/>
    </xf>
    <xf numFmtId="0" fontId="12" fillId="0" borderId="30" xfId="0" applyFont="1" applyBorder="1" applyAlignment="1">
      <alignment horizontal="center" vertical="center" wrapText="1" readingOrder="2"/>
    </xf>
    <xf numFmtId="9" fontId="19" fillId="0" borderId="10" xfId="0" applyNumberFormat="1" applyFont="1" applyBorder="1" applyAlignment="1">
      <alignment horizontal="center" vertical="center" wrapText="1" readingOrder="2"/>
    </xf>
    <xf numFmtId="0" fontId="12" fillId="0" borderId="31" xfId="0" applyFont="1" applyBorder="1" applyAlignment="1">
      <alignment horizontal="center" vertical="center" wrapText="1" readingOrder="2"/>
    </xf>
    <xf numFmtId="0" fontId="14" fillId="0" borderId="34" xfId="0" applyFont="1" applyBorder="1" applyAlignment="1">
      <alignment horizontal="center" vertical="center" wrapText="1" readingOrder="2"/>
    </xf>
    <xf numFmtId="3" fontId="23" fillId="0" borderId="34" xfId="0" applyNumberFormat="1" applyFont="1" applyBorder="1" applyAlignment="1">
      <alignment horizontal="center" vertical="center" wrapText="1" readingOrder="2"/>
    </xf>
    <xf numFmtId="4" fontId="23" fillId="0" borderId="33" xfId="0" applyNumberFormat="1" applyFont="1" applyBorder="1" applyAlignment="1">
      <alignment horizontal="center" vertical="center" wrapText="1" readingOrder="2"/>
    </xf>
    <xf numFmtId="4" fontId="23" fillId="0" borderId="32" xfId="0" applyNumberFormat="1" applyFont="1" applyBorder="1" applyAlignment="1">
      <alignment horizontal="center" vertical="center" wrapText="1" readingOrder="2"/>
    </xf>
    <xf numFmtId="0" fontId="17" fillId="2" borderId="35" xfId="0" applyFont="1" applyFill="1" applyBorder="1" applyAlignment="1">
      <alignment horizontal="center" vertical="center" wrapText="1" readingOrder="2"/>
    </xf>
    <xf numFmtId="0" fontId="14" fillId="2" borderId="36" xfId="0" applyFont="1" applyFill="1" applyBorder="1" applyAlignment="1">
      <alignment horizontal="center" vertical="center" wrapText="1" readingOrder="2"/>
    </xf>
    <xf numFmtId="9" fontId="6" fillId="2" borderId="37" xfId="0" applyNumberFormat="1" applyFont="1" applyFill="1" applyBorder="1" applyAlignment="1">
      <alignment horizontal="center" vertical="center" wrapText="1" readingOrder="2"/>
    </xf>
    <xf numFmtId="4" fontId="23" fillId="2" borderId="38" xfId="0" applyNumberFormat="1" applyFont="1" applyFill="1" applyBorder="1" applyAlignment="1">
      <alignment horizontal="center" vertical="center" wrapText="1" readingOrder="2"/>
    </xf>
    <xf numFmtId="4" fontId="23" fillId="2" borderId="39" xfId="0" applyNumberFormat="1" applyFont="1" applyFill="1" applyBorder="1" applyAlignment="1">
      <alignment horizontal="center" vertical="center" wrapText="1" readingOrder="2"/>
    </xf>
    <xf numFmtId="0" fontId="14" fillId="2" borderId="37" xfId="0" applyFont="1" applyFill="1" applyBorder="1" applyAlignment="1">
      <alignment horizontal="center" vertical="center" wrapText="1" readingOrder="2"/>
    </xf>
    <xf numFmtId="3" fontId="6" fillId="2" borderId="37" xfId="0" applyNumberFormat="1" applyFont="1" applyFill="1" applyBorder="1" applyAlignment="1">
      <alignment horizontal="center" vertical="center" wrapText="1" readingOrder="2"/>
    </xf>
    <xf numFmtId="3" fontId="6" fillId="2" borderId="38" xfId="0" applyNumberFormat="1" applyFont="1" applyFill="1" applyBorder="1" applyAlignment="1">
      <alignment horizontal="center" vertical="center" wrapText="1" readingOrder="2"/>
    </xf>
    <xf numFmtId="4" fontId="23" fillId="2" borderId="40" xfId="0" applyNumberFormat="1" applyFont="1" applyFill="1" applyBorder="1" applyAlignment="1">
      <alignment horizontal="center" vertical="center" wrapText="1" readingOrder="2"/>
    </xf>
    <xf numFmtId="2" fontId="12" fillId="0" borderId="41" xfId="0" applyNumberFormat="1" applyFont="1" applyBorder="1" applyAlignment="1">
      <alignment horizontal="center" vertical="center" wrapText="1"/>
    </xf>
    <xf numFmtId="2" fontId="8" fillId="0" borderId="0" xfId="0" applyNumberFormat="1" applyFont="1" applyAlignment="1">
      <alignment horizontal="center" vertical="center" wrapText="1"/>
    </xf>
    <xf numFmtId="2" fontId="8" fillId="0" borderId="42" xfId="0" applyNumberFormat="1" applyFont="1" applyBorder="1" applyAlignment="1">
      <alignment horizontal="center" vertical="center" wrapText="1"/>
    </xf>
    <xf numFmtId="2" fontId="8" fillId="0" borderId="30"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2" xfId="0" applyFont="1" applyBorder="1" applyAlignment="1">
      <alignment horizontal="center" vertical="center" wrapText="1"/>
    </xf>
    <xf numFmtId="2" fontId="8" fillId="0" borderId="20" xfId="0" applyNumberFormat="1" applyFont="1" applyBorder="1" applyAlignment="1">
      <alignment horizontal="center" vertical="center" wrapText="1"/>
    </xf>
    <xf numFmtId="2" fontId="8" fillId="0" borderId="43" xfId="0" applyNumberFormat="1" applyFont="1" applyBorder="1" applyAlignment="1">
      <alignment horizontal="center" vertical="center" wrapText="1"/>
    </xf>
    <xf numFmtId="0" fontId="12" fillId="0" borderId="41" xfId="0"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3" fontId="0" fillId="0" borderId="0" xfId="0" applyNumberFormat="1"/>
    <xf numFmtId="0" fontId="14" fillId="0" borderId="6" xfId="0" applyFont="1" applyBorder="1" applyAlignment="1">
      <alignment horizontal="right" vertical="center"/>
    </xf>
    <xf numFmtId="0" fontId="14" fillId="0" borderId="1" xfId="0" applyFont="1" applyBorder="1" applyAlignment="1">
      <alignment horizontal="right" vertical="center"/>
    </xf>
    <xf numFmtId="0" fontId="0" fillId="0" borderId="0" xfId="0" applyAlignment="1">
      <alignment horizontal="center"/>
    </xf>
    <xf numFmtId="0" fontId="27" fillId="0" borderId="46" xfId="0" applyFont="1" applyBorder="1" applyAlignment="1">
      <alignment horizontal="center" vertical="center" wrapText="1"/>
    </xf>
    <xf numFmtId="0" fontId="0" fillId="0" borderId="0" xfId="0" applyAlignment="1">
      <alignment vertical="center"/>
    </xf>
    <xf numFmtId="0" fontId="0" fillId="0" borderId="0" xfId="0" applyAlignment="1">
      <alignment horizontal="center" readingOrder="2"/>
    </xf>
    <xf numFmtId="0" fontId="0" fillId="0" borderId="20" xfId="0" applyBorder="1"/>
    <xf numFmtId="0" fontId="26" fillId="0" borderId="0" xfId="0" applyFont="1"/>
    <xf numFmtId="9" fontId="27" fillId="0" borderId="0" xfId="0" applyNumberFormat="1" applyFont="1"/>
    <xf numFmtId="0" fontId="27" fillId="0" borderId="0" xfId="0" applyFont="1"/>
    <xf numFmtId="0" fontId="28" fillId="0" borderId="0" xfId="0" applyFont="1"/>
    <xf numFmtId="0" fontId="28" fillId="0" borderId="0" xfId="0" applyFont="1" applyAlignment="1">
      <alignment horizontal="center" vertical="center"/>
    </xf>
    <xf numFmtId="3" fontId="26" fillId="0" borderId="0" xfId="0" applyNumberFormat="1" applyFont="1"/>
    <xf numFmtId="3" fontId="0" fillId="0" borderId="0" xfId="0" applyNumberFormat="1" applyAlignment="1">
      <alignment horizontal="center" vertical="center"/>
    </xf>
    <xf numFmtId="0" fontId="30" fillId="0" borderId="23" xfId="0" applyFont="1" applyBorder="1" applyAlignment="1">
      <alignment horizontal="center" vertical="center" wrapText="1" readingOrder="2"/>
    </xf>
    <xf numFmtId="0" fontId="30" fillId="0" borderId="10" xfId="0" applyFont="1" applyBorder="1" applyAlignment="1">
      <alignment horizontal="center" vertical="center" wrapText="1" readingOrder="2"/>
    </xf>
    <xf numFmtId="0" fontId="30" fillId="0" borderId="25" xfId="0" applyFont="1" applyBorder="1" applyAlignment="1">
      <alignment horizontal="center" vertical="center" wrapText="1" readingOrder="2"/>
    </xf>
    <xf numFmtId="0" fontId="31" fillId="0" borderId="22" xfId="0" applyFont="1" applyBorder="1" applyAlignment="1">
      <alignment horizontal="center" vertical="center" wrapText="1" readingOrder="2"/>
    </xf>
    <xf numFmtId="0" fontId="12" fillId="0" borderId="33"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17" fillId="2" borderId="39" xfId="0" applyFont="1" applyFill="1" applyBorder="1" applyAlignment="1">
      <alignment horizontal="center" vertical="center" wrapText="1" readingOrder="2"/>
    </xf>
    <xf numFmtId="0" fontId="29" fillId="0" borderId="48" xfId="0" applyFont="1" applyBorder="1" applyAlignment="1">
      <alignment horizontal="center" vertical="center"/>
    </xf>
    <xf numFmtId="0" fontId="0" fillId="0" borderId="48" xfId="0" applyBorder="1" applyAlignment="1">
      <alignment horizontal="center" vertical="center"/>
    </xf>
    <xf numFmtId="3" fontId="28" fillId="0" borderId="48" xfId="0" applyNumberFormat="1" applyFont="1" applyBorder="1" applyAlignment="1">
      <alignment horizontal="center" vertical="center" wrapText="1" readingOrder="2"/>
    </xf>
    <xf numFmtId="0" fontId="29" fillId="0" borderId="49" xfId="0" applyFont="1" applyBorder="1" applyAlignment="1">
      <alignment horizontal="center" vertical="center"/>
    </xf>
    <xf numFmtId="0" fontId="27" fillId="0" borderId="50" xfId="0" applyFont="1" applyBorder="1" applyAlignment="1">
      <alignment horizontal="center" vertical="center" wrapText="1"/>
    </xf>
    <xf numFmtId="4" fontId="28" fillId="0" borderId="51" xfId="0" applyNumberFormat="1" applyFont="1" applyBorder="1" applyAlignment="1">
      <alignment horizontal="center" vertical="center" wrapText="1" readingOrder="2"/>
    </xf>
    <xf numFmtId="3" fontId="28" fillId="0" borderId="53" xfId="0" applyNumberFormat="1" applyFont="1" applyBorder="1" applyAlignment="1">
      <alignment horizontal="center" vertical="center" wrapText="1" readingOrder="2"/>
    </xf>
    <xf numFmtId="3" fontId="28" fillId="0" borderId="55"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1" fillId="0" borderId="54" xfId="0" applyNumberFormat="1" applyFont="1" applyBorder="1" applyAlignment="1">
      <alignment horizontal="center" vertical="center" wrapText="1"/>
    </xf>
    <xf numFmtId="2" fontId="28" fillId="0" borderId="51" xfId="0" applyNumberFormat="1" applyFont="1" applyBorder="1" applyAlignment="1">
      <alignment vertical="center" wrapText="1" readingOrder="2"/>
    </xf>
    <xf numFmtId="2" fontId="28" fillId="0" borderId="48" xfId="0" applyNumberFormat="1" applyFont="1" applyBorder="1" applyAlignment="1">
      <alignment vertical="center" wrapText="1" readingOrder="2"/>
    </xf>
    <xf numFmtId="2" fontId="28" fillId="0" borderId="57" xfId="0" applyNumberFormat="1" applyFont="1" applyBorder="1" applyAlignment="1">
      <alignment vertical="center" wrapText="1" readingOrder="2"/>
    </xf>
    <xf numFmtId="3" fontId="28" fillId="0" borderId="60" xfId="0" applyNumberFormat="1" applyFont="1" applyBorder="1" applyAlignment="1">
      <alignment horizontal="center" vertical="center" wrapText="1" readingOrder="2"/>
    </xf>
    <xf numFmtId="3" fontId="28" fillId="0" borderId="62" xfId="0" applyNumberFormat="1" applyFont="1" applyBorder="1" applyAlignment="1">
      <alignment horizontal="center" vertical="center" wrapText="1" readingOrder="2"/>
    </xf>
    <xf numFmtId="0" fontId="35" fillId="0" borderId="0" xfId="0" applyFont="1" applyAlignment="1">
      <alignment horizontal="center" vertical="center" readingOrder="2"/>
    </xf>
    <xf numFmtId="4" fontId="28" fillId="0" borderId="42" xfId="0" applyNumberFormat="1" applyFont="1" applyBorder="1" applyAlignment="1">
      <alignment horizontal="center" vertical="center" wrapText="1" readingOrder="2"/>
    </xf>
    <xf numFmtId="3" fontId="28" fillId="0" borderId="42" xfId="0" applyNumberFormat="1" applyFont="1" applyBorder="1" applyAlignment="1">
      <alignment horizontal="center" vertical="center" wrapText="1" readingOrder="2"/>
    </xf>
    <xf numFmtId="3" fontId="28" fillId="0" borderId="71" xfId="0" applyNumberFormat="1" applyFont="1" applyBorder="1" applyAlignment="1">
      <alignment horizontal="center" vertical="center" wrapText="1" readingOrder="2"/>
    </xf>
    <xf numFmtId="4" fontId="21" fillId="0" borderId="42" xfId="0" applyNumberFormat="1" applyFont="1" applyBorder="1" applyAlignment="1">
      <alignment horizontal="center" vertical="center" wrapText="1"/>
    </xf>
    <xf numFmtId="4" fontId="21" fillId="0" borderId="42" xfId="0" applyNumberFormat="1" applyFont="1" applyBorder="1" applyAlignment="1">
      <alignment horizontal="center" vertical="center" readingOrder="2"/>
    </xf>
    <xf numFmtId="0" fontId="36" fillId="0" borderId="0" xfId="0" applyFont="1"/>
    <xf numFmtId="2" fontId="28" fillId="0" borderId="86" xfId="0" applyNumberFormat="1" applyFont="1" applyBorder="1" applyAlignment="1">
      <alignment vertical="center" wrapText="1" readingOrder="2"/>
    </xf>
    <xf numFmtId="4" fontId="28" fillId="0" borderId="54" xfId="0" applyNumberFormat="1" applyFont="1" applyBorder="1" applyAlignment="1">
      <alignment vertical="center" wrapText="1" readingOrder="2"/>
    </xf>
    <xf numFmtId="4" fontId="28" fillId="0" borderId="42" xfId="0" applyNumberFormat="1" applyFont="1" applyBorder="1" applyAlignment="1">
      <alignment vertical="center" wrapText="1" readingOrder="2"/>
    </xf>
    <xf numFmtId="4" fontId="28" fillId="0" borderId="47" xfId="0" applyNumberFormat="1" applyFont="1" applyBorder="1" applyAlignment="1">
      <alignment vertical="center" wrapText="1" readingOrder="2"/>
    </xf>
    <xf numFmtId="4" fontId="21" fillId="0" borderId="54" xfId="0" applyNumberFormat="1" applyFont="1" applyBorder="1" applyAlignment="1">
      <alignment vertical="center" readingOrder="2"/>
    </xf>
    <xf numFmtId="4" fontId="21" fillId="0" borderId="42" xfId="0" applyNumberFormat="1" applyFont="1" applyBorder="1" applyAlignment="1">
      <alignment vertical="center" readingOrder="2"/>
    </xf>
    <xf numFmtId="4" fontId="21" fillId="0" borderId="47" xfId="0" applyNumberFormat="1" applyFont="1" applyBorder="1" applyAlignment="1">
      <alignment vertical="center" readingOrder="2"/>
    </xf>
    <xf numFmtId="0" fontId="27" fillId="0" borderId="52" xfId="0" applyFont="1" applyBorder="1" applyAlignment="1">
      <alignment horizontal="center" vertical="center" wrapText="1"/>
    </xf>
    <xf numFmtId="0" fontId="27" fillId="0" borderId="67" xfId="0" applyFont="1" applyBorder="1" applyAlignment="1">
      <alignment horizontal="center" vertical="center" wrapText="1"/>
    </xf>
    <xf numFmtId="0" fontId="27" fillId="0" borderId="87" xfId="0" applyFont="1" applyBorder="1" applyAlignment="1">
      <alignment horizontal="center" vertical="center" wrapText="1"/>
    </xf>
    <xf numFmtId="3" fontId="27" fillId="0" borderId="54" xfId="0" applyNumberFormat="1" applyFont="1" applyBorder="1" applyAlignment="1">
      <alignment horizontal="center" vertical="center" wrapText="1"/>
    </xf>
    <xf numFmtId="0" fontId="28" fillId="0" borderId="48" xfId="0" applyFont="1" applyBorder="1" applyAlignment="1">
      <alignment horizontal="center" vertical="center" wrapText="1" readingOrder="2"/>
    </xf>
    <xf numFmtId="0" fontId="28" fillId="0" borderId="48" xfId="0" applyFont="1" applyBorder="1" applyAlignment="1">
      <alignment horizontal="center" vertical="center" wrapText="1"/>
    </xf>
    <xf numFmtId="0" fontId="28" fillId="0" borderId="48" xfId="0" quotePrefix="1" applyFont="1" applyBorder="1" applyAlignment="1">
      <alignment horizontal="center" vertical="center" wrapText="1"/>
    </xf>
    <xf numFmtId="17" fontId="28" fillId="0" borderId="48" xfId="0" applyNumberFormat="1" applyFont="1" applyBorder="1" applyAlignment="1">
      <alignment horizontal="center" vertical="center" wrapText="1" readingOrder="2"/>
    </xf>
    <xf numFmtId="9" fontId="28" fillId="0" borderId="48" xfId="2" applyFont="1" applyBorder="1" applyAlignment="1">
      <alignment horizontal="center" vertical="center" wrapText="1"/>
    </xf>
    <xf numFmtId="9" fontId="28" fillId="0" borderId="48" xfId="2" applyFont="1" applyFill="1" applyBorder="1" applyAlignment="1">
      <alignment horizontal="center" vertical="center" wrapText="1"/>
    </xf>
    <xf numFmtId="9" fontId="28" fillId="0" borderId="48" xfId="2" applyFont="1" applyBorder="1" applyAlignment="1">
      <alignment horizontal="center" vertical="center" wrapText="1" readingOrder="2"/>
    </xf>
    <xf numFmtId="3" fontId="28" fillId="0" borderId="48" xfId="0" applyNumberFormat="1" applyFont="1" applyBorder="1" applyAlignment="1">
      <alignment horizontal="center" vertical="center" readingOrder="2"/>
    </xf>
    <xf numFmtId="9" fontId="28" fillId="0" borderId="48" xfId="2" applyFont="1" applyBorder="1" applyAlignment="1">
      <alignment vertical="center" wrapText="1" readingOrder="2"/>
    </xf>
    <xf numFmtId="3" fontId="28" fillId="0" borderId="48" xfId="0" applyNumberFormat="1" applyFont="1" applyBorder="1" applyAlignment="1">
      <alignment vertical="center" readingOrder="2"/>
    </xf>
    <xf numFmtId="0" fontId="0" fillId="0" borderId="48" xfId="0" applyBorder="1"/>
    <xf numFmtId="3" fontId="28" fillId="0" borderId="48" xfId="0" applyNumberFormat="1" applyFont="1" applyBorder="1" applyAlignment="1">
      <alignment vertical="center" wrapText="1" readingOrder="2"/>
    </xf>
    <xf numFmtId="4" fontId="23" fillId="2" borderId="0" xfId="0" applyNumberFormat="1" applyFont="1" applyFill="1" applyAlignment="1">
      <alignment horizontal="center" vertical="center" wrapText="1" readingOrder="2"/>
    </xf>
    <xf numFmtId="4" fontId="23" fillId="2" borderId="29" xfId="0" applyNumberFormat="1" applyFont="1" applyFill="1" applyBorder="1" applyAlignment="1">
      <alignment horizontal="center" vertical="center" wrapText="1" readingOrder="2"/>
    </xf>
    <xf numFmtId="0" fontId="14" fillId="2" borderId="10" xfId="0" applyFont="1" applyFill="1" applyBorder="1" applyAlignment="1">
      <alignment horizontal="center" vertical="center" wrapText="1" readingOrder="2"/>
    </xf>
    <xf numFmtId="3" fontId="23" fillId="0" borderId="23" xfId="0" applyNumberFormat="1" applyFont="1" applyBorder="1" applyAlignment="1">
      <alignment horizontal="center" vertical="center" wrapText="1" readingOrder="2"/>
    </xf>
    <xf numFmtId="4" fontId="23" fillId="0" borderId="26" xfId="0" applyNumberFormat="1" applyFont="1" applyBorder="1" applyAlignment="1">
      <alignment horizontal="center" vertical="center" wrapText="1" readingOrder="2"/>
    </xf>
    <xf numFmtId="0" fontId="14" fillId="0" borderId="23" xfId="0" applyFont="1" applyBorder="1" applyAlignment="1">
      <alignment horizontal="center" vertical="center" wrapText="1" readingOrder="2"/>
    </xf>
    <xf numFmtId="0" fontId="28" fillId="0" borderId="86"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43" xfId="0" applyFont="1" applyBorder="1" applyAlignment="1">
      <alignment horizontal="center" vertical="center" wrapText="1"/>
    </xf>
    <xf numFmtId="0" fontId="22" fillId="0" borderId="0" xfId="0" applyFont="1" applyAlignment="1">
      <alignment horizontal="center" wrapText="1"/>
    </xf>
    <xf numFmtId="4" fontId="21" fillId="0" borderId="54" xfId="0" applyNumberFormat="1" applyFont="1" applyBorder="1" applyAlignment="1">
      <alignment horizontal="center" vertical="center"/>
    </xf>
    <xf numFmtId="4" fontId="21" fillId="0" borderId="42" xfId="0" applyNumberFormat="1" applyFont="1" applyBorder="1" applyAlignment="1">
      <alignment horizontal="center" vertical="center"/>
    </xf>
    <xf numFmtId="4" fontId="21" fillId="0" borderId="47" xfId="0" applyNumberFormat="1" applyFont="1" applyBorder="1" applyAlignment="1">
      <alignment horizontal="center" vertical="center"/>
    </xf>
    <xf numFmtId="0" fontId="0" fillId="0" borderId="75" xfId="0" applyBorder="1" applyAlignment="1">
      <alignment horizontal="center" vertical="center"/>
    </xf>
    <xf numFmtId="0" fontId="0" fillId="0" borderId="28" xfId="0" applyBorder="1" applyAlignment="1">
      <alignment horizontal="center"/>
    </xf>
    <xf numFmtId="0" fontId="0" fillId="0" borderId="20" xfId="0" applyBorder="1" applyAlignment="1">
      <alignment horizontal="center"/>
    </xf>
    <xf numFmtId="3" fontId="28" fillId="0" borderId="73" xfId="0" applyNumberFormat="1" applyFont="1" applyBorder="1" applyAlignment="1">
      <alignment horizontal="center" vertical="center"/>
    </xf>
    <xf numFmtId="3" fontId="28" fillId="0" borderId="76" xfId="0" applyNumberFormat="1" applyFont="1" applyBorder="1" applyAlignment="1">
      <alignment horizontal="center" vertical="center"/>
    </xf>
    <xf numFmtId="3" fontId="28" fillId="0" borderId="74" xfId="0" applyNumberFormat="1" applyFont="1" applyBorder="1" applyAlignment="1">
      <alignment horizontal="center" vertical="center"/>
    </xf>
    <xf numFmtId="0" fontId="34" fillId="0" borderId="48" xfId="0" applyFont="1" applyBorder="1" applyAlignment="1">
      <alignment horizontal="center" vertical="center" wrapText="1" readingOrder="2"/>
    </xf>
    <xf numFmtId="0" fontId="26" fillId="0" borderId="0" xfId="0" applyFont="1" applyAlignment="1">
      <alignment horizontal="right"/>
    </xf>
    <xf numFmtId="0" fontId="28" fillId="0" borderId="48" xfId="0" applyFont="1" applyBorder="1" applyAlignment="1">
      <alignment horizontal="center" vertical="center" wrapText="1" readingOrder="2"/>
    </xf>
    <xf numFmtId="0" fontId="28" fillId="0" borderId="48" xfId="0" applyFont="1" applyBorder="1" applyAlignment="1">
      <alignment horizontal="center" vertical="center" wrapText="1"/>
    </xf>
    <xf numFmtId="0" fontId="27" fillId="0" borderId="67" xfId="0" applyFont="1" applyBorder="1" applyAlignment="1">
      <alignment horizontal="center" vertical="center" wrapText="1"/>
    </xf>
    <xf numFmtId="0" fontId="27" fillId="0" borderId="56" xfId="0" applyFont="1" applyBorder="1" applyAlignment="1">
      <alignment horizontal="center" vertical="center" wrapText="1"/>
    </xf>
    <xf numFmtId="0" fontId="28" fillId="0" borderId="86" xfId="0" applyFont="1" applyBorder="1" applyAlignment="1">
      <alignment horizontal="center" vertical="center" wrapText="1" readingOrder="2"/>
    </xf>
    <xf numFmtId="0" fontId="28" fillId="0" borderId="42" xfId="0" applyFont="1" applyBorder="1" applyAlignment="1">
      <alignment horizontal="center" vertical="center" wrapText="1" readingOrder="2"/>
    </xf>
    <xf numFmtId="0" fontId="28" fillId="0" borderId="43" xfId="0" applyFont="1" applyBorder="1" applyAlignment="1">
      <alignment horizontal="center" vertical="center" wrapText="1" readingOrder="2"/>
    </xf>
    <xf numFmtId="3" fontId="28" fillId="0" borderId="53" xfId="0" applyNumberFormat="1" applyFont="1" applyBorder="1" applyAlignment="1">
      <alignment horizontal="center" vertical="center" wrapText="1" readingOrder="2"/>
    </xf>
    <xf numFmtId="3" fontId="28" fillId="0" borderId="60" xfId="0" applyNumberFormat="1" applyFont="1" applyBorder="1" applyAlignment="1">
      <alignment horizontal="center" vertical="center" wrapText="1" readingOrder="2"/>
    </xf>
    <xf numFmtId="3" fontId="28" fillId="0" borderId="61" xfId="0" applyNumberFormat="1" applyFont="1" applyBorder="1" applyAlignment="1">
      <alignment horizontal="center" vertical="center" wrapText="1" readingOrder="2"/>
    </xf>
    <xf numFmtId="9" fontId="28" fillId="0" borderId="48" xfId="2" applyFont="1" applyFill="1" applyBorder="1" applyAlignment="1">
      <alignment horizontal="center" vertical="center" wrapText="1"/>
    </xf>
    <xf numFmtId="3" fontId="28" fillId="0" borderId="48" xfId="0" applyNumberFormat="1" applyFont="1" applyBorder="1" applyAlignment="1">
      <alignment horizontal="center" vertical="center" wrapText="1" readingOrder="2"/>
    </xf>
    <xf numFmtId="4" fontId="28" fillId="0" borderId="86" xfId="0" applyNumberFormat="1" applyFont="1" applyBorder="1" applyAlignment="1">
      <alignment horizontal="center" vertical="center" wrapText="1" readingOrder="2"/>
    </xf>
    <xf numFmtId="4" fontId="28" fillId="0" borderId="47" xfId="0" applyNumberFormat="1" applyFont="1" applyBorder="1" applyAlignment="1">
      <alignment horizontal="center" vertical="center" wrapText="1" readingOrder="2"/>
    </xf>
    <xf numFmtId="4" fontId="28" fillId="0" borderId="54" xfId="0" applyNumberFormat="1" applyFont="1" applyBorder="1" applyAlignment="1">
      <alignment horizontal="center" vertical="center" wrapText="1" readingOrder="2"/>
    </xf>
    <xf numFmtId="4" fontId="28" fillId="0" borderId="42" xfId="0" applyNumberFormat="1" applyFont="1" applyBorder="1" applyAlignment="1">
      <alignment horizontal="center" vertical="center" wrapText="1" readingOrder="2"/>
    </xf>
    <xf numFmtId="3" fontId="28" fillId="0" borderId="54" xfId="0" applyNumberFormat="1" applyFont="1" applyBorder="1" applyAlignment="1">
      <alignment horizontal="center" vertical="center" wrapText="1" readingOrder="2"/>
    </xf>
    <xf numFmtId="3" fontId="28" fillId="0" borderId="42" xfId="0" applyNumberFormat="1" applyFont="1" applyBorder="1" applyAlignment="1">
      <alignment horizontal="center" vertical="center" wrapText="1" readingOrder="2"/>
    </xf>
    <xf numFmtId="3" fontId="28" fillId="0" borderId="47" xfId="0" applyNumberFormat="1" applyFont="1" applyBorder="1" applyAlignment="1">
      <alignment horizontal="center" vertical="center" wrapText="1" readingOrder="2"/>
    </xf>
    <xf numFmtId="3" fontId="28" fillId="0" borderId="70" xfId="0" applyNumberFormat="1" applyFont="1" applyBorder="1" applyAlignment="1">
      <alignment horizontal="center" vertical="center" wrapText="1" readingOrder="2"/>
    </xf>
    <xf numFmtId="3" fontId="28" fillId="0" borderId="71" xfId="0" applyNumberFormat="1" applyFont="1" applyBorder="1" applyAlignment="1">
      <alignment horizontal="center" vertical="center" wrapText="1" readingOrder="2"/>
    </xf>
    <xf numFmtId="3" fontId="28" fillId="0" borderId="72" xfId="0" applyNumberFormat="1" applyFont="1" applyBorder="1" applyAlignment="1">
      <alignment horizontal="center" vertical="center" wrapText="1" readingOrder="2"/>
    </xf>
    <xf numFmtId="9" fontId="28" fillId="0" borderId="48" xfId="2" applyFont="1" applyBorder="1" applyAlignment="1">
      <alignment horizontal="center" vertical="center" wrapText="1"/>
    </xf>
    <xf numFmtId="0" fontId="33" fillId="0" borderId="0" xfId="0" applyFont="1" applyAlignment="1">
      <alignment horizontal="right" vertical="top" wrapText="1" readingOrder="2"/>
    </xf>
    <xf numFmtId="3" fontId="28" fillId="0" borderId="55" xfId="0" applyNumberFormat="1" applyFont="1" applyBorder="1" applyAlignment="1">
      <alignment horizontal="center" vertical="center" wrapText="1" readingOrder="2"/>
    </xf>
    <xf numFmtId="3" fontId="28" fillId="0" borderId="62" xfId="0" applyNumberFormat="1" applyFont="1" applyBorder="1" applyAlignment="1">
      <alignment horizontal="center" vertical="center" wrapText="1" readingOrder="2"/>
    </xf>
    <xf numFmtId="3" fontId="28" fillId="0" borderId="64" xfId="0" applyNumberFormat="1" applyFont="1" applyBorder="1" applyAlignment="1">
      <alignment horizontal="center" vertical="center"/>
    </xf>
    <xf numFmtId="3" fontId="28" fillId="0" borderId="65" xfId="0" applyNumberFormat="1" applyFont="1" applyBorder="1" applyAlignment="1">
      <alignment horizontal="center" vertical="center"/>
    </xf>
    <xf numFmtId="3" fontId="28" fillId="0" borderId="66" xfId="0" applyNumberFormat="1" applyFont="1" applyBorder="1" applyAlignment="1">
      <alignment horizontal="center" vertical="center"/>
    </xf>
    <xf numFmtId="4" fontId="21" fillId="0" borderId="54" xfId="0" applyNumberFormat="1" applyFont="1" applyBorder="1" applyAlignment="1">
      <alignment horizontal="center" vertical="center" wrapText="1"/>
    </xf>
    <xf numFmtId="4" fontId="21" fillId="0" borderId="42" xfId="0" applyNumberFormat="1" applyFont="1" applyBorder="1" applyAlignment="1">
      <alignment horizontal="center" vertical="center" wrapText="1"/>
    </xf>
    <xf numFmtId="4" fontId="21" fillId="0" borderId="47" xfId="0" applyNumberFormat="1" applyFont="1" applyBorder="1" applyAlignment="1">
      <alignment horizontal="center" vertical="center" wrapText="1"/>
    </xf>
    <xf numFmtId="0" fontId="34" fillId="0" borderId="24" xfId="0" applyFont="1" applyBorder="1" applyAlignment="1">
      <alignment horizontal="center" vertical="center" wrapText="1" readingOrder="2"/>
    </xf>
    <xf numFmtId="0" fontId="34" fillId="0" borderId="28" xfId="0" applyFont="1" applyBorder="1" applyAlignment="1">
      <alignment horizontal="center" vertical="center" wrapText="1" readingOrder="2"/>
    </xf>
    <xf numFmtId="0" fontId="34" fillId="0" borderId="49" xfId="0" applyFont="1" applyBorder="1" applyAlignment="1">
      <alignment horizontal="center" vertical="center" wrapText="1" readingOrder="2"/>
    </xf>
    <xf numFmtId="9" fontId="0" fillId="0" borderId="52" xfId="0" applyNumberFormat="1" applyBorder="1" applyAlignment="1">
      <alignment horizontal="center" vertical="center"/>
    </xf>
    <xf numFmtId="9" fontId="0" fillId="0" borderId="58" xfId="0" applyNumberFormat="1" applyBorder="1" applyAlignment="1">
      <alignment horizontal="center" vertical="center"/>
    </xf>
    <xf numFmtId="9" fontId="0" fillId="0" borderId="59" xfId="0" applyNumberFormat="1" applyBorder="1" applyAlignment="1">
      <alignment horizontal="center" vertical="center"/>
    </xf>
    <xf numFmtId="9" fontId="28" fillId="0" borderId="48" xfId="2" applyFont="1" applyBorder="1" applyAlignment="1">
      <alignment horizontal="center" vertical="center" wrapText="1" readingOrder="2"/>
    </xf>
    <xf numFmtId="3" fontId="28" fillId="0" borderId="63" xfId="0" applyNumberFormat="1" applyFont="1" applyBorder="1" applyAlignment="1">
      <alignment horizontal="center" vertical="center" wrapText="1" readingOrder="2"/>
    </xf>
    <xf numFmtId="9" fontId="0" fillId="0" borderId="56" xfId="0" applyNumberFormat="1" applyBorder="1" applyAlignment="1">
      <alignment horizontal="center" vertical="center"/>
    </xf>
    <xf numFmtId="0" fontId="0" fillId="0" borderId="68" xfId="0" applyBorder="1" applyAlignment="1">
      <alignment horizontal="center" vertical="center"/>
    </xf>
    <xf numFmtId="0" fontId="0" fillId="0" borderId="69" xfId="0" applyBorder="1" applyAlignment="1">
      <alignment horizontal="center" vertical="center"/>
    </xf>
    <xf numFmtId="3" fontId="28" fillId="0" borderId="48" xfId="0" applyNumberFormat="1" applyFont="1" applyBorder="1" applyAlignment="1">
      <alignment horizontal="center" vertical="center" readingOrder="2"/>
    </xf>
    <xf numFmtId="4" fontId="21" fillId="0" borderId="54" xfId="0" applyNumberFormat="1" applyFont="1" applyBorder="1" applyAlignment="1">
      <alignment horizontal="center" vertical="center" readingOrder="2"/>
    </xf>
    <xf numFmtId="4" fontId="21" fillId="0" borderId="42" xfId="0" applyNumberFormat="1" applyFont="1" applyBorder="1" applyAlignment="1">
      <alignment horizontal="center" vertical="center" readingOrder="2"/>
    </xf>
    <xf numFmtId="0" fontId="1" fillId="0" borderId="48" xfId="0" applyFont="1" applyBorder="1" applyAlignment="1">
      <alignment horizontal="center"/>
    </xf>
    <xf numFmtId="0" fontId="11" fillId="0" borderId="18" xfId="0" applyFont="1" applyBorder="1" applyAlignment="1">
      <alignment horizontal="center" vertical="center" wrapText="1" readingOrder="2"/>
    </xf>
    <xf numFmtId="0" fontId="11" fillId="0" borderId="9" xfId="0" applyFont="1" applyBorder="1" applyAlignment="1">
      <alignment horizontal="center" vertical="center" wrapText="1" readingOrder="2"/>
    </xf>
    <xf numFmtId="0" fontId="11" fillId="0" borderId="5" xfId="0" applyFont="1" applyBorder="1" applyAlignment="1">
      <alignment horizontal="center" vertical="center" wrapText="1" readingOrder="2"/>
    </xf>
    <xf numFmtId="0" fontId="11" fillId="0" borderId="4" xfId="0" applyFont="1" applyBorder="1" applyAlignment="1">
      <alignment horizontal="center" vertical="center" wrapText="1" readingOrder="2"/>
    </xf>
    <xf numFmtId="0" fontId="11" fillId="0" borderId="13" xfId="0" applyFont="1" applyBorder="1" applyAlignment="1">
      <alignment horizontal="center" vertical="center" wrapText="1" readingOrder="2"/>
    </xf>
    <xf numFmtId="0" fontId="11" fillId="0" borderId="14" xfId="0" applyFont="1" applyBorder="1" applyAlignment="1">
      <alignment horizontal="center" vertical="center" wrapText="1" readingOrder="2"/>
    </xf>
    <xf numFmtId="0" fontId="16" fillId="0" borderId="78" xfId="0" applyFont="1" applyBorder="1" applyAlignment="1">
      <alignment horizontal="center" vertical="center" wrapText="1" readingOrder="2"/>
    </xf>
    <xf numFmtId="0" fontId="16" fillId="0" borderId="79" xfId="0" applyFont="1" applyBorder="1" applyAlignment="1">
      <alignment horizontal="center" vertical="center" wrapText="1" readingOrder="2"/>
    </xf>
    <xf numFmtId="0" fontId="16" fillId="0" borderId="80" xfId="0" applyFont="1" applyBorder="1" applyAlignment="1">
      <alignment horizontal="center" vertical="center" wrapText="1" readingOrder="2"/>
    </xf>
    <xf numFmtId="0" fontId="16" fillId="0" borderId="88" xfId="0" applyFont="1" applyBorder="1" applyAlignment="1">
      <alignment horizontal="center" vertical="center" wrapText="1" readingOrder="2"/>
    </xf>
    <xf numFmtId="0" fontId="16" fillId="0" borderId="89" xfId="0" applyFont="1" applyBorder="1" applyAlignment="1">
      <alignment horizontal="center" vertical="center" wrapText="1" readingOrder="2"/>
    </xf>
    <xf numFmtId="0" fontId="16" fillId="0" borderId="90" xfId="0" applyFont="1" applyBorder="1" applyAlignment="1">
      <alignment horizontal="center" vertical="center" wrapText="1" readingOrder="2"/>
    </xf>
    <xf numFmtId="0" fontId="10" fillId="0" borderId="5" xfId="0" applyFont="1" applyBorder="1" applyAlignment="1">
      <alignment horizontal="right" vertical="top" wrapText="1" readingOrder="2"/>
    </xf>
    <xf numFmtId="0" fontId="10" fillId="0" borderId="6" xfId="0" applyFont="1" applyBorder="1" applyAlignment="1">
      <alignment horizontal="right" vertical="top" wrapText="1" readingOrder="2"/>
    </xf>
    <xf numFmtId="0" fontId="10" fillId="0" borderId="4" xfId="0" applyFont="1" applyBorder="1" applyAlignment="1">
      <alignment horizontal="right" vertical="top" wrapText="1" readingOrder="2"/>
    </xf>
    <xf numFmtId="0" fontId="10" fillId="0" borderId="13" xfId="0" applyFont="1" applyBorder="1" applyAlignment="1">
      <alignment horizontal="right" vertical="top" wrapText="1" readingOrder="2"/>
    </xf>
    <xf numFmtId="0" fontId="10" fillId="0" borderId="1" xfId="0" applyFont="1" applyBorder="1" applyAlignment="1">
      <alignment horizontal="right" vertical="top" wrapText="1" readingOrder="2"/>
    </xf>
    <xf numFmtId="0" fontId="10" fillId="0" borderId="14" xfId="0" applyFont="1" applyBorder="1" applyAlignment="1">
      <alignment horizontal="right" vertical="top" wrapText="1" readingOrder="2"/>
    </xf>
    <xf numFmtId="0" fontId="11" fillId="0" borderId="77" xfId="0" applyFont="1" applyBorder="1" applyAlignment="1">
      <alignment horizontal="center" vertical="center" wrapText="1" readingOrder="2"/>
    </xf>
    <xf numFmtId="0" fontId="11" fillId="0" borderId="3" xfId="0" applyFont="1" applyBorder="1" applyAlignment="1">
      <alignment horizontal="center" vertical="center" wrapText="1" readingOrder="2"/>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13" xfId="0" applyFont="1" applyBorder="1" applyAlignment="1">
      <alignment horizontal="center" vertical="center"/>
    </xf>
    <xf numFmtId="0" fontId="11" fillId="0" borderId="48" xfId="0" applyFont="1" applyBorder="1" applyAlignment="1">
      <alignment horizontal="center" vertical="center" wrapText="1"/>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9"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0" xfId="0" applyFont="1" applyBorder="1" applyAlignment="1">
      <alignment horizontal="center" vertical="center" wrapText="1"/>
    </xf>
    <xf numFmtId="0" fontId="17" fillId="0" borderId="27" xfId="0" applyFont="1" applyBorder="1" applyAlignment="1">
      <alignment horizontal="center" vertical="center" wrapText="1" readingOrder="2"/>
    </xf>
    <xf numFmtId="0" fontId="17" fillId="0" borderId="21" xfId="0" applyFont="1" applyBorder="1" applyAlignment="1">
      <alignment horizontal="center" vertical="center" wrapText="1" readingOrder="2"/>
    </xf>
    <xf numFmtId="0" fontId="7" fillId="0" borderId="85" xfId="0" applyFont="1" applyBorder="1" applyAlignment="1">
      <alignment horizontal="center" vertical="center" wrapText="1"/>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8" fillId="0" borderId="45" xfId="0" applyFont="1" applyBorder="1" applyAlignment="1">
      <alignment horizontal="center" vertical="center" wrapText="1"/>
    </xf>
    <xf numFmtId="0" fontId="8" fillId="0" borderId="44" xfId="0" applyFont="1" applyBorder="1" applyAlignment="1">
      <alignment horizontal="center" vertical="center" wrapText="1"/>
    </xf>
    <xf numFmtId="0" fontId="17" fillId="0" borderId="5" xfId="0" applyFont="1" applyBorder="1" applyAlignment="1">
      <alignment horizontal="center" vertical="center" readingOrder="2"/>
    </xf>
    <xf numFmtId="0" fontId="17" fillId="0" borderId="4" xfId="0" applyFont="1" applyBorder="1" applyAlignment="1">
      <alignment horizontal="center" vertical="center" readingOrder="2"/>
    </xf>
    <xf numFmtId="0" fontId="17" fillId="0" borderId="13" xfId="0" applyFont="1" applyBorder="1" applyAlignment="1">
      <alignment horizontal="center" vertical="center" readingOrder="2"/>
    </xf>
    <xf numFmtId="0" fontId="17" fillId="0" borderId="14" xfId="0" applyFont="1" applyBorder="1" applyAlignment="1">
      <alignment horizontal="center" vertical="center" readingOrder="2"/>
    </xf>
    <xf numFmtId="0" fontId="17" fillId="0" borderId="33" xfId="0" applyFont="1" applyBorder="1" applyAlignment="1">
      <alignment horizontal="center" vertical="center" wrapText="1" readingOrder="2"/>
    </xf>
    <xf numFmtId="0" fontId="7" fillId="0" borderId="78" xfId="0" applyFont="1" applyBorder="1" applyAlignment="1">
      <alignment horizontal="center" vertical="center" wrapText="1"/>
    </xf>
    <xf numFmtId="0" fontId="11" fillId="0" borderId="4" xfId="0" applyFont="1" applyBorder="1" applyAlignment="1">
      <alignment horizontal="center" vertical="center"/>
    </xf>
    <xf numFmtId="0" fontId="11" fillId="0" borderId="10" xfId="0" applyFont="1" applyBorder="1" applyAlignment="1">
      <alignment horizontal="center" vertical="center"/>
    </xf>
    <xf numFmtId="0" fontId="11" fillId="0" borderId="14" xfId="0" applyFont="1" applyBorder="1" applyAlignment="1">
      <alignment horizontal="center" vertical="center"/>
    </xf>
    <xf numFmtId="0" fontId="11" fillId="0" borderId="18" xfId="0" applyFont="1" applyBorder="1" applyAlignment="1">
      <alignment horizontal="center" vertical="center"/>
    </xf>
    <xf numFmtId="0" fontId="11" fillId="0" borderId="41" xfId="0" applyFont="1" applyBorder="1" applyAlignment="1">
      <alignment horizontal="center" vertical="center"/>
    </xf>
    <xf numFmtId="0" fontId="11" fillId="0" borderId="9" xfId="0" applyFont="1" applyBorder="1" applyAlignment="1">
      <alignment horizontal="center" vertical="center"/>
    </xf>
    <xf numFmtId="0" fontId="17" fillId="0" borderId="77"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3"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80" xfId="0" applyFont="1" applyBorder="1" applyAlignment="1">
      <alignment horizontal="center" vertical="center" wrapText="1"/>
    </xf>
    <xf numFmtId="0" fontId="8" fillId="0" borderId="83" xfId="0" applyFont="1" applyBorder="1" applyAlignment="1">
      <alignment horizontal="center" vertical="center" wrapText="1"/>
    </xf>
    <xf numFmtId="2" fontId="24" fillId="0" borderId="18" xfId="0" applyNumberFormat="1" applyFont="1" applyBorder="1" applyAlignment="1">
      <alignment horizontal="center" vertical="center" wrapText="1"/>
    </xf>
    <xf numFmtId="2" fontId="24" fillId="0" borderId="22" xfId="0" applyNumberFormat="1" applyFont="1" applyBorder="1" applyAlignment="1">
      <alignment horizontal="center" vertical="center" wrapText="1"/>
    </xf>
    <xf numFmtId="2" fontId="20" fillId="0" borderId="81" xfId="0" applyNumberFormat="1" applyFont="1" applyBorder="1" applyAlignment="1">
      <alignment horizontal="center" vertical="center" wrapText="1"/>
    </xf>
    <xf numFmtId="2" fontId="20" fillId="0" borderId="3" xfId="0" applyNumberFormat="1" applyFont="1" applyBorder="1" applyAlignment="1">
      <alignment horizontal="center" vertical="center" wrapText="1"/>
    </xf>
    <xf numFmtId="2" fontId="20" fillId="0" borderId="26" xfId="0" applyNumberFormat="1" applyFont="1" applyBorder="1" applyAlignment="1">
      <alignment horizontal="center" vertical="center" wrapText="1"/>
    </xf>
    <xf numFmtId="2" fontId="20" fillId="0" borderId="77" xfId="0" applyNumberFormat="1" applyFont="1" applyBorder="1" applyAlignment="1">
      <alignment horizontal="center" vertical="center" wrapText="1"/>
    </xf>
    <xf numFmtId="2" fontId="24" fillId="0" borderId="82" xfId="0" applyNumberFormat="1" applyFont="1" applyBorder="1" applyAlignment="1">
      <alignment horizontal="center" vertical="center" wrapText="1"/>
    </xf>
    <xf numFmtId="2" fontId="24" fillId="0" borderId="9" xfId="0" applyNumberFormat="1" applyFont="1" applyBorder="1" applyAlignment="1">
      <alignment horizontal="center" vertical="center" wrapText="1"/>
    </xf>
  </cellXfs>
  <cellStyles count="3">
    <cellStyle name="Normal" xfId="0" builtinId="0"/>
    <cellStyle name="Normal 2" xfId="1" xr:uid="{00000000-0005-0000-0000-000001000000}"/>
    <cellStyle name="Percent" xfId="2" builtinId="5"/>
  </cellStyles>
  <dxfs count="6">
    <dxf>
      <font>
        <b/>
        <i val="0"/>
        <condense val="0"/>
        <extend val="0"/>
      </font>
      <fill>
        <patternFill>
          <bgColor indexed="14"/>
        </patternFill>
      </fill>
    </dxf>
    <dxf>
      <font>
        <b/>
        <i val="0"/>
        <condense val="0"/>
        <extend val="0"/>
      </font>
      <fill>
        <patternFill>
          <bgColor indexed="14"/>
        </patternFill>
      </fill>
    </dxf>
    <dxf>
      <font>
        <b/>
        <i val="0"/>
        <condense val="0"/>
        <extend val="0"/>
      </font>
      <fill>
        <patternFill>
          <bgColor indexed="14"/>
        </patternFill>
      </fill>
    </dxf>
    <dxf>
      <fill>
        <patternFill>
          <bgColor indexed="47"/>
        </patternFill>
      </fill>
    </dxf>
    <dxf>
      <font>
        <b/>
        <i/>
        <condense val="0"/>
        <extend val="0"/>
        <u val="double"/>
      </font>
      <fill>
        <patternFill>
          <bgColor indexed="10"/>
        </patternFill>
      </fill>
    </dxf>
    <dxf>
      <fill>
        <patternFill>
          <bgColor indexed="4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87"/>
  <sheetViews>
    <sheetView rightToLeft="1" tabSelected="1" view="pageBreakPreview" zoomScale="80" zoomScaleNormal="70" zoomScaleSheetLayoutView="80" workbookViewId="0">
      <selection activeCell="D32" sqref="D32:D33"/>
    </sheetView>
    <sheetView rightToLeft="1" tabSelected="1" topLeftCell="B1" zoomScaleNormal="100" workbookViewId="1">
      <selection activeCell="D15" sqref="D15"/>
    </sheetView>
  </sheetViews>
  <sheetFormatPr defaultRowHeight="14" x14ac:dyDescent="0.3"/>
  <cols>
    <col min="1" max="1" width="11.26953125" customWidth="1"/>
    <col min="2" max="2" width="27.90625" customWidth="1"/>
    <col min="3" max="3" width="7.54296875" customWidth="1"/>
    <col min="4" max="4" width="36.90625" customWidth="1"/>
    <col min="5" max="5" width="33.36328125" bestFit="1" customWidth="1"/>
    <col min="6" max="6" width="13.81640625" customWidth="1"/>
    <col min="7" max="7" width="7.453125" customWidth="1"/>
    <col min="8" max="8" width="8.453125" style="105" customWidth="1"/>
    <col min="9" max="9" width="9.54296875" customWidth="1"/>
    <col min="10" max="10" width="9.453125" customWidth="1"/>
    <col min="11" max="12" width="9.453125" style="116" customWidth="1"/>
    <col min="13" max="13" width="9.1796875" style="74" customWidth="1"/>
  </cols>
  <sheetData>
    <row r="1" spans="1:14" ht="16.5" x14ac:dyDescent="0.35">
      <c r="A1" s="192" t="s">
        <v>43</v>
      </c>
      <c r="B1" s="192"/>
      <c r="C1" s="192"/>
      <c r="D1" s="192"/>
      <c r="E1" s="113"/>
      <c r="F1" s="113"/>
      <c r="G1" s="113"/>
      <c r="H1" s="118"/>
      <c r="I1" s="113"/>
      <c r="J1" s="113"/>
      <c r="K1" s="114"/>
      <c r="L1" s="115"/>
      <c r="M1" s="127" t="s">
        <v>63</v>
      </c>
      <c r="N1" s="128">
        <v>7</v>
      </c>
    </row>
    <row r="2" spans="1:14" ht="14.5" thickBot="1" x14ac:dyDescent="0.35">
      <c r="M2" s="127" t="s">
        <v>64</v>
      </c>
      <c r="N2" s="128">
        <v>10</v>
      </c>
    </row>
    <row r="3" spans="1:14" s="108" customFormat="1" ht="43.5" customHeight="1" thickBot="1" x14ac:dyDescent="0.3">
      <c r="A3" s="156" t="s">
        <v>44</v>
      </c>
      <c r="B3" s="156" t="s">
        <v>45</v>
      </c>
      <c r="C3" s="157" t="s">
        <v>142</v>
      </c>
      <c r="D3" s="157" t="s">
        <v>53</v>
      </c>
      <c r="E3" s="195" t="s">
        <v>46</v>
      </c>
      <c r="F3" s="196"/>
      <c r="G3" s="158" t="s">
        <v>3</v>
      </c>
      <c r="H3" s="159" t="s">
        <v>47</v>
      </c>
      <c r="I3" s="109" t="s">
        <v>48</v>
      </c>
      <c r="J3" s="109" t="s">
        <v>41</v>
      </c>
      <c r="K3" s="109" t="s">
        <v>49</v>
      </c>
      <c r="L3" s="131" t="s">
        <v>50</v>
      </c>
      <c r="M3" s="130" t="s">
        <v>65</v>
      </c>
      <c r="N3" s="128">
        <f>N2-N1</f>
        <v>3</v>
      </c>
    </row>
    <row r="4" spans="1:14" s="110" customFormat="1" x14ac:dyDescent="0.25">
      <c r="A4" s="193" t="s">
        <v>76</v>
      </c>
      <c r="B4" s="193" t="s">
        <v>77</v>
      </c>
      <c r="C4" s="197">
        <v>1</v>
      </c>
      <c r="D4" s="193" t="s">
        <v>135</v>
      </c>
      <c r="E4" s="160" t="s">
        <v>78</v>
      </c>
      <c r="F4" s="161" t="s">
        <v>56</v>
      </c>
      <c r="G4" s="215">
        <v>0.1</v>
      </c>
      <c r="H4" s="204"/>
      <c r="I4" s="207">
        <f>IF(H4&lt;K4,0,IF(H4=K4,$N$1,IF(H4&gt;L4,$N$2,$N$3/(L4-K4)*(H4-K4)+$N$1)))</f>
        <v>7</v>
      </c>
      <c r="J4" s="222"/>
      <c r="K4" s="209"/>
      <c r="L4" s="212"/>
      <c r="M4" s="228">
        <f>SUM(G4:G20)</f>
        <v>0.99999999999999989</v>
      </c>
    </row>
    <row r="5" spans="1:14" s="110" customFormat="1" x14ac:dyDescent="0.25">
      <c r="A5" s="193"/>
      <c r="B5" s="193"/>
      <c r="C5" s="198"/>
      <c r="D5" s="193"/>
      <c r="E5" s="160" t="s">
        <v>79</v>
      </c>
      <c r="F5" s="161">
        <f>$N$1</f>
        <v>7</v>
      </c>
      <c r="G5" s="215"/>
      <c r="H5" s="204"/>
      <c r="I5" s="208"/>
      <c r="J5" s="223"/>
      <c r="K5" s="210"/>
      <c r="L5" s="213"/>
      <c r="M5" s="229"/>
    </row>
    <row r="6" spans="1:14" s="110" customFormat="1" x14ac:dyDescent="0.25">
      <c r="A6" s="193"/>
      <c r="B6" s="193"/>
      <c r="C6" s="198"/>
      <c r="D6" s="193"/>
      <c r="E6" s="160" t="s">
        <v>80</v>
      </c>
      <c r="F6" s="162" t="s">
        <v>81</v>
      </c>
      <c r="G6" s="215"/>
      <c r="H6" s="204"/>
      <c r="I6" s="208"/>
      <c r="J6" s="223"/>
      <c r="K6" s="210"/>
      <c r="L6" s="213"/>
      <c r="M6" s="229"/>
    </row>
    <row r="7" spans="1:14" s="110" customFormat="1" ht="14.5" thickBot="1" x14ac:dyDescent="0.3">
      <c r="A7" s="193"/>
      <c r="B7" s="193"/>
      <c r="C7" s="199"/>
      <c r="D7" s="193"/>
      <c r="E7" s="160" t="s">
        <v>74</v>
      </c>
      <c r="F7" s="161">
        <v>10</v>
      </c>
      <c r="G7" s="215"/>
      <c r="H7" s="204"/>
      <c r="I7" s="206"/>
      <c r="J7" s="223"/>
      <c r="K7" s="211"/>
      <c r="L7" s="214"/>
      <c r="M7" s="229"/>
    </row>
    <row r="8" spans="1:14" s="110" customFormat="1" x14ac:dyDescent="0.25">
      <c r="A8" s="193"/>
      <c r="B8" s="193"/>
      <c r="C8" s="197">
        <v>2</v>
      </c>
      <c r="D8" s="193" t="s">
        <v>136</v>
      </c>
      <c r="E8" s="160" t="s">
        <v>82</v>
      </c>
      <c r="F8" s="161" t="s">
        <v>56</v>
      </c>
      <c r="G8" s="215">
        <v>0.1</v>
      </c>
      <c r="H8" s="204"/>
      <c r="I8" s="207">
        <f>IF(H8&lt;K8,0,IF(H8=K8,$N$1,IF(H8&gt;L8,$N$2,$N$3/(L8-K8)*(H8-K8)+$N$1)))</f>
        <v>7</v>
      </c>
      <c r="J8" s="223"/>
      <c r="K8" s="209"/>
      <c r="L8" s="212"/>
      <c r="M8" s="229"/>
    </row>
    <row r="9" spans="1:14" s="110" customFormat="1" x14ac:dyDescent="0.25">
      <c r="A9" s="193"/>
      <c r="B9" s="193"/>
      <c r="C9" s="198"/>
      <c r="D9" s="193"/>
      <c r="E9" s="160" t="s">
        <v>83</v>
      </c>
      <c r="F9" s="161">
        <f>$N$1</f>
        <v>7</v>
      </c>
      <c r="G9" s="215"/>
      <c r="H9" s="204"/>
      <c r="I9" s="208"/>
      <c r="J9" s="223"/>
      <c r="K9" s="210"/>
      <c r="L9" s="213"/>
      <c r="M9" s="229"/>
    </row>
    <row r="10" spans="1:14" s="110" customFormat="1" x14ac:dyDescent="0.25">
      <c r="A10" s="193"/>
      <c r="B10" s="193"/>
      <c r="C10" s="198"/>
      <c r="D10" s="193"/>
      <c r="E10" s="163" t="s">
        <v>137</v>
      </c>
      <c r="F10" s="162">
        <v>8</v>
      </c>
      <c r="G10" s="215"/>
      <c r="H10" s="204"/>
      <c r="I10" s="208"/>
      <c r="J10" s="223"/>
      <c r="K10" s="210"/>
      <c r="L10" s="213"/>
      <c r="M10" s="229"/>
    </row>
    <row r="11" spans="1:14" s="110" customFormat="1" x14ac:dyDescent="0.25">
      <c r="A11" s="193"/>
      <c r="B11" s="193"/>
      <c r="C11" s="198"/>
      <c r="D11" s="193"/>
      <c r="E11" s="163" t="s">
        <v>138</v>
      </c>
      <c r="F11" s="162">
        <v>9</v>
      </c>
      <c r="G11" s="215"/>
      <c r="H11" s="204"/>
      <c r="I11" s="208"/>
      <c r="J11" s="223"/>
      <c r="K11" s="210"/>
      <c r="L11" s="213"/>
      <c r="M11" s="229"/>
    </row>
    <row r="12" spans="1:14" s="110" customFormat="1" ht="12.5" x14ac:dyDescent="0.25">
      <c r="A12" s="193"/>
      <c r="B12" s="193"/>
      <c r="C12" s="198"/>
      <c r="D12" s="193"/>
      <c r="E12" s="193" t="s">
        <v>139</v>
      </c>
      <c r="F12" s="194">
        <v>10</v>
      </c>
      <c r="G12" s="215"/>
      <c r="H12" s="204"/>
      <c r="I12" s="208"/>
      <c r="J12" s="223"/>
      <c r="K12" s="210"/>
      <c r="L12" s="213"/>
      <c r="M12" s="229"/>
    </row>
    <row r="13" spans="1:14" s="110" customFormat="1" ht="12.5" x14ac:dyDescent="0.25">
      <c r="A13" s="193"/>
      <c r="B13" s="193"/>
      <c r="C13" s="198"/>
      <c r="D13" s="193"/>
      <c r="E13" s="193"/>
      <c r="F13" s="194"/>
      <c r="G13" s="215"/>
      <c r="H13" s="204"/>
      <c r="I13" s="208"/>
      <c r="J13" s="223"/>
      <c r="K13" s="210"/>
      <c r="L13" s="213"/>
      <c r="M13" s="229"/>
    </row>
    <row r="14" spans="1:14" s="110" customFormat="1" ht="13" thickBot="1" x14ac:dyDescent="0.3">
      <c r="A14" s="193"/>
      <c r="B14" s="193"/>
      <c r="C14" s="199"/>
      <c r="D14" s="193"/>
      <c r="E14" s="193"/>
      <c r="F14" s="194"/>
      <c r="G14" s="215"/>
      <c r="H14" s="204"/>
      <c r="I14" s="206"/>
      <c r="J14" s="223"/>
      <c r="K14" s="211"/>
      <c r="L14" s="214"/>
      <c r="M14" s="229"/>
    </row>
    <row r="15" spans="1:14" s="110" customFormat="1" ht="42" x14ac:dyDescent="0.25">
      <c r="A15" s="193"/>
      <c r="B15" s="160" t="s">
        <v>84</v>
      </c>
      <c r="C15" s="160">
        <v>3</v>
      </c>
      <c r="D15" s="160" t="s">
        <v>85</v>
      </c>
      <c r="E15" s="160" t="s">
        <v>86</v>
      </c>
      <c r="F15" s="161" t="s">
        <v>87</v>
      </c>
      <c r="G15" s="164">
        <v>0.1</v>
      </c>
      <c r="H15" s="129"/>
      <c r="I15" s="143"/>
      <c r="J15" s="146"/>
      <c r="K15" s="144"/>
      <c r="L15" s="145"/>
      <c r="M15" s="229"/>
    </row>
    <row r="16" spans="1:14" s="110" customFormat="1" ht="56" x14ac:dyDescent="0.25">
      <c r="A16" s="193"/>
      <c r="B16" s="160" t="s">
        <v>88</v>
      </c>
      <c r="C16" s="160">
        <v>4</v>
      </c>
      <c r="D16" s="160" t="s">
        <v>90</v>
      </c>
      <c r="E16" s="160" t="s">
        <v>86</v>
      </c>
      <c r="F16" s="161" t="s">
        <v>87</v>
      </c>
      <c r="G16" s="164">
        <v>0.1</v>
      </c>
      <c r="H16" s="129"/>
      <c r="I16" s="143"/>
      <c r="J16" s="146"/>
      <c r="K16" s="144"/>
      <c r="L16" s="145"/>
      <c r="M16" s="229"/>
    </row>
    <row r="17" spans="1:13" s="110" customFormat="1" ht="28" x14ac:dyDescent="0.25">
      <c r="A17" s="193"/>
      <c r="B17" s="160" t="s">
        <v>89</v>
      </c>
      <c r="C17" s="160">
        <v>5</v>
      </c>
      <c r="D17" s="160" t="s">
        <v>134</v>
      </c>
      <c r="E17" s="160" t="s">
        <v>86</v>
      </c>
      <c r="F17" s="161" t="s">
        <v>87</v>
      </c>
      <c r="G17" s="164">
        <v>0.1</v>
      </c>
      <c r="H17" s="129"/>
      <c r="I17" s="143"/>
      <c r="J17" s="146"/>
      <c r="K17" s="144"/>
      <c r="L17" s="145"/>
      <c r="M17" s="229"/>
    </row>
    <row r="18" spans="1:13" s="110" customFormat="1" ht="56" x14ac:dyDescent="0.25">
      <c r="A18" s="193"/>
      <c r="B18" s="160" t="s">
        <v>91</v>
      </c>
      <c r="C18" s="160">
        <v>6</v>
      </c>
      <c r="D18" s="160" t="s">
        <v>140</v>
      </c>
      <c r="E18" s="160" t="s">
        <v>92</v>
      </c>
      <c r="F18" s="161" t="s">
        <v>93</v>
      </c>
      <c r="G18" s="164">
        <v>0.2</v>
      </c>
      <c r="H18" s="129"/>
      <c r="I18" s="143"/>
      <c r="J18" s="146"/>
      <c r="K18" s="144"/>
      <c r="L18" s="145"/>
      <c r="M18" s="229"/>
    </row>
    <row r="19" spans="1:13" s="110" customFormat="1" ht="70.5" thickBot="1" x14ac:dyDescent="0.3">
      <c r="A19" s="193"/>
      <c r="B19" s="160" t="s">
        <v>94</v>
      </c>
      <c r="C19" s="160">
        <v>7</v>
      </c>
      <c r="D19" s="160" t="s">
        <v>141</v>
      </c>
      <c r="E19" s="160" t="s">
        <v>92</v>
      </c>
      <c r="F19" s="161" t="s">
        <v>93</v>
      </c>
      <c r="G19" s="164">
        <v>0.2</v>
      </c>
      <c r="H19" s="129"/>
      <c r="I19" s="143"/>
      <c r="J19" s="146"/>
      <c r="K19" s="144"/>
      <c r="L19" s="145"/>
      <c r="M19" s="229"/>
    </row>
    <row r="20" spans="1:13" ht="28.5" thickBot="1" x14ac:dyDescent="0.3">
      <c r="A20" s="193"/>
      <c r="B20" s="161" t="s">
        <v>95</v>
      </c>
      <c r="C20" s="161">
        <v>8</v>
      </c>
      <c r="D20" s="161" t="s">
        <v>51</v>
      </c>
      <c r="E20" s="193" t="s">
        <v>69</v>
      </c>
      <c r="F20" s="193"/>
      <c r="G20" s="164">
        <v>0.1</v>
      </c>
      <c r="H20" s="129"/>
      <c r="I20" s="135">
        <f>H20</f>
        <v>0</v>
      </c>
      <c r="J20" s="136"/>
      <c r="K20" s="134"/>
      <c r="L20" s="133"/>
      <c r="M20" s="230"/>
    </row>
    <row r="21" spans="1:13" ht="24.75" customHeight="1" x14ac:dyDescent="0.25">
      <c r="A21" s="193" t="s">
        <v>35</v>
      </c>
      <c r="B21" s="194" t="s">
        <v>71</v>
      </c>
      <c r="C21" s="178">
        <v>9</v>
      </c>
      <c r="D21" s="194" t="s">
        <v>51</v>
      </c>
      <c r="E21" s="193" t="s">
        <v>66</v>
      </c>
      <c r="F21" s="193"/>
      <c r="G21" s="165">
        <v>0.5</v>
      </c>
      <c r="H21" s="129"/>
      <c r="I21" s="132">
        <f>H21*G21</f>
        <v>0</v>
      </c>
      <c r="J21" s="222"/>
      <c r="K21" s="217"/>
      <c r="L21" s="200"/>
      <c r="M21" s="233">
        <f>SUM(G21:G23)</f>
        <v>1</v>
      </c>
    </row>
    <row r="22" spans="1:13" ht="24.75" customHeight="1" x14ac:dyDescent="0.25">
      <c r="A22" s="193"/>
      <c r="B22" s="194"/>
      <c r="C22" s="179"/>
      <c r="D22" s="194"/>
      <c r="E22" s="193" t="s">
        <v>67</v>
      </c>
      <c r="F22" s="193"/>
      <c r="G22" s="203">
        <v>0.5</v>
      </c>
      <c r="H22" s="204"/>
      <c r="I22" s="205">
        <f>H22*G22</f>
        <v>0</v>
      </c>
      <c r="J22" s="223"/>
      <c r="K22" s="218"/>
      <c r="L22" s="201"/>
      <c r="M22" s="234"/>
    </row>
    <row r="23" spans="1:13" ht="24.5" customHeight="1" thickBot="1" x14ac:dyDescent="0.3">
      <c r="A23" s="193"/>
      <c r="B23" s="194"/>
      <c r="C23" s="180"/>
      <c r="D23" s="194"/>
      <c r="E23" s="193"/>
      <c r="F23" s="193"/>
      <c r="G23" s="203"/>
      <c r="H23" s="204"/>
      <c r="I23" s="206"/>
      <c r="J23" s="224"/>
      <c r="K23" s="232"/>
      <c r="L23" s="202"/>
      <c r="M23" s="235"/>
    </row>
    <row r="24" spans="1:13" s="111" customFormat="1" ht="24.75" customHeight="1" x14ac:dyDescent="0.25">
      <c r="A24" s="193" t="s">
        <v>36</v>
      </c>
      <c r="B24" s="193" t="s">
        <v>105</v>
      </c>
      <c r="C24" s="197">
        <v>10</v>
      </c>
      <c r="D24" s="193" t="s">
        <v>106</v>
      </c>
      <c r="E24" s="160" t="s">
        <v>107</v>
      </c>
      <c r="F24" s="161">
        <v>0</v>
      </c>
      <c r="G24" s="231">
        <v>0.4</v>
      </c>
      <c r="H24" s="236"/>
      <c r="I24" s="207">
        <f>IF(H24&lt;K24,0,IF(H24=K24,$N$1,IF(H24&gt;L24,$N$2,$N$3/(L24-K24)*(H24-K24)+$N$1)))</f>
        <v>0</v>
      </c>
      <c r="J24" s="237"/>
      <c r="K24" s="209">
        <v>2</v>
      </c>
      <c r="L24" s="212">
        <v>5</v>
      </c>
      <c r="M24" s="228">
        <f>SUM(G24:G33)</f>
        <v>1</v>
      </c>
    </row>
    <row r="25" spans="1:13" s="111" customFormat="1" ht="24.75" customHeight="1" x14ac:dyDescent="0.25">
      <c r="A25" s="193"/>
      <c r="B25" s="193"/>
      <c r="C25" s="198"/>
      <c r="D25" s="193"/>
      <c r="E25" s="160" t="s">
        <v>108</v>
      </c>
      <c r="F25" s="161">
        <f>$N$1</f>
        <v>7</v>
      </c>
      <c r="G25" s="231"/>
      <c r="H25" s="236"/>
      <c r="I25" s="208"/>
      <c r="J25" s="238"/>
      <c r="K25" s="210"/>
      <c r="L25" s="213"/>
      <c r="M25" s="229"/>
    </row>
    <row r="26" spans="1:13" x14ac:dyDescent="0.25">
      <c r="A26" s="193"/>
      <c r="B26" s="193"/>
      <c r="C26" s="198"/>
      <c r="D26" s="193"/>
      <c r="E26" s="160" t="s">
        <v>109</v>
      </c>
      <c r="F26" s="162" t="s">
        <v>75</v>
      </c>
      <c r="G26" s="231"/>
      <c r="H26" s="236"/>
      <c r="I26" s="208"/>
      <c r="J26" s="238"/>
      <c r="K26" s="210"/>
      <c r="L26" s="213"/>
      <c r="M26" s="229"/>
    </row>
    <row r="27" spans="1:13" s="111" customFormat="1" ht="24.75" customHeight="1" thickBot="1" x14ac:dyDescent="0.3">
      <c r="A27" s="193"/>
      <c r="B27" s="193"/>
      <c r="C27" s="199"/>
      <c r="D27" s="193"/>
      <c r="E27" s="160" t="s">
        <v>110</v>
      </c>
      <c r="F27" s="161">
        <v>10</v>
      </c>
      <c r="G27" s="231"/>
      <c r="H27" s="236"/>
      <c r="I27" s="206"/>
      <c r="J27" s="238"/>
      <c r="K27" s="211"/>
      <c r="L27" s="214"/>
      <c r="M27" s="229"/>
    </row>
    <row r="28" spans="1:13" s="111" customFormat="1" ht="24.75" customHeight="1" x14ac:dyDescent="0.25">
      <c r="A28" s="193"/>
      <c r="B28" s="193"/>
      <c r="C28" s="197">
        <v>11</v>
      </c>
      <c r="D28" s="194" t="s">
        <v>111</v>
      </c>
      <c r="E28" s="160" t="s">
        <v>112</v>
      </c>
      <c r="F28" s="161">
        <v>7</v>
      </c>
      <c r="G28" s="166">
        <v>0.4</v>
      </c>
      <c r="H28" s="167"/>
      <c r="I28" s="143"/>
      <c r="J28" s="147"/>
      <c r="K28" s="144"/>
      <c r="L28" s="145"/>
      <c r="M28" s="229"/>
    </row>
    <row r="29" spans="1:13" s="111" customFormat="1" ht="24.75" customHeight="1" x14ac:dyDescent="0.25">
      <c r="A29" s="193"/>
      <c r="B29" s="193"/>
      <c r="C29" s="198"/>
      <c r="D29" s="194"/>
      <c r="E29" s="160" t="s">
        <v>113</v>
      </c>
      <c r="F29" s="161">
        <v>8.5</v>
      </c>
      <c r="G29" s="166"/>
      <c r="H29" s="167"/>
      <c r="I29" s="143"/>
      <c r="J29" s="147"/>
      <c r="K29" s="144"/>
      <c r="L29" s="145"/>
      <c r="M29" s="229"/>
    </row>
    <row r="30" spans="1:13" s="111" customFormat="1" ht="15.5" x14ac:dyDescent="0.25">
      <c r="A30" s="193"/>
      <c r="B30" s="193"/>
      <c r="C30" s="198"/>
      <c r="D30" s="194"/>
      <c r="E30" s="193" t="s">
        <v>114</v>
      </c>
      <c r="F30" s="194">
        <v>10</v>
      </c>
      <c r="G30" s="166"/>
      <c r="H30" s="167"/>
      <c r="I30" s="143"/>
      <c r="J30" s="147"/>
      <c r="K30" s="144"/>
      <c r="L30" s="145"/>
      <c r="M30" s="229"/>
    </row>
    <row r="31" spans="1:13" s="111" customFormat="1" ht="16" thickBot="1" x14ac:dyDescent="0.3">
      <c r="A31" s="193"/>
      <c r="B31" s="193"/>
      <c r="C31" s="199"/>
      <c r="D31" s="194"/>
      <c r="E31" s="193"/>
      <c r="F31" s="194"/>
      <c r="G31" s="166"/>
      <c r="H31" s="167"/>
      <c r="I31" s="143"/>
      <c r="J31" s="147"/>
      <c r="K31" s="144"/>
      <c r="L31" s="145"/>
      <c r="M31" s="229"/>
    </row>
    <row r="32" spans="1:13" ht="14" customHeight="1" x14ac:dyDescent="0.25">
      <c r="A32" s="193"/>
      <c r="B32" s="194" t="s">
        <v>131</v>
      </c>
      <c r="C32" s="178">
        <v>12</v>
      </c>
      <c r="D32" s="161" t="s">
        <v>51</v>
      </c>
      <c r="E32" s="193" t="s">
        <v>66</v>
      </c>
      <c r="F32" s="193"/>
      <c r="G32" s="168">
        <v>0.1</v>
      </c>
      <c r="H32" s="169"/>
      <c r="I32" s="150">
        <f>H32</f>
        <v>0</v>
      </c>
      <c r="J32" s="153">
        <f>I32*G32</f>
        <v>0</v>
      </c>
      <c r="K32" s="217"/>
      <c r="L32" s="200"/>
      <c r="M32" s="229"/>
    </row>
    <row r="33" spans="1:13" ht="28.5" customHeight="1" x14ac:dyDescent="0.25">
      <c r="A33" s="193"/>
      <c r="B33" s="194"/>
      <c r="C33" s="180"/>
      <c r="D33" s="161" t="s">
        <v>51</v>
      </c>
      <c r="E33" s="193" t="s">
        <v>67</v>
      </c>
      <c r="F33" s="193"/>
      <c r="G33" s="168">
        <v>0.1</v>
      </c>
      <c r="H33" s="169"/>
      <c r="I33" s="151"/>
      <c r="J33" s="154"/>
      <c r="K33" s="218"/>
      <c r="L33" s="201"/>
      <c r="M33" s="229"/>
    </row>
    <row r="34" spans="1:13" ht="13" customHeight="1" x14ac:dyDescent="0.25">
      <c r="A34" s="193"/>
      <c r="B34" s="194" t="s">
        <v>115</v>
      </c>
      <c r="C34" s="178">
        <v>13</v>
      </c>
      <c r="D34" s="193" t="s">
        <v>117</v>
      </c>
      <c r="E34" s="160" t="s">
        <v>107</v>
      </c>
      <c r="F34" s="161">
        <v>0</v>
      </c>
      <c r="G34" s="231">
        <v>0.6</v>
      </c>
      <c r="H34" s="169"/>
      <c r="I34" s="151"/>
      <c r="J34" s="154"/>
      <c r="K34" s="141"/>
      <c r="L34" s="140"/>
      <c r="M34" s="229">
        <f>SUM(G34:G41)</f>
        <v>1</v>
      </c>
    </row>
    <row r="35" spans="1:13" ht="13" customHeight="1" x14ac:dyDescent="0.25">
      <c r="A35" s="193"/>
      <c r="B35" s="194"/>
      <c r="C35" s="179"/>
      <c r="D35" s="193"/>
      <c r="E35" s="160" t="s">
        <v>108</v>
      </c>
      <c r="F35" s="161">
        <f>$N$1</f>
        <v>7</v>
      </c>
      <c r="G35" s="231"/>
      <c r="H35" s="169"/>
      <c r="I35" s="151"/>
      <c r="J35" s="154"/>
      <c r="K35" s="141"/>
      <c r="L35" s="140"/>
      <c r="M35" s="229"/>
    </row>
    <row r="36" spans="1:13" ht="13" customHeight="1" x14ac:dyDescent="0.25">
      <c r="A36" s="193"/>
      <c r="B36" s="194"/>
      <c r="C36" s="179"/>
      <c r="D36" s="193"/>
      <c r="E36" s="160" t="s">
        <v>109</v>
      </c>
      <c r="F36" s="162" t="s">
        <v>75</v>
      </c>
      <c r="G36" s="231"/>
      <c r="H36" s="169"/>
      <c r="I36" s="151"/>
      <c r="J36" s="154"/>
      <c r="K36" s="141"/>
      <c r="L36" s="140"/>
      <c r="M36" s="229"/>
    </row>
    <row r="37" spans="1:13" ht="13" customHeight="1" x14ac:dyDescent="0.25">
      <c r="A37" s="193"/>
      <c r="B37" s="194"/>
      <c r="C37" s="180"/>
      <c r="D37" s="193"/>
      <c r="E37" s="160" t="s">
        <v>110</v>
      </c>
      <c r="F37" s="161">
        <v>10</v>
      </c>
      <c r="G37" s="231"/>
      <c r="H37" s="169"/>
      <c r="I37" s="151"/>
      <c r="J37" s="154"/>
      <c r="K37" s="141"/>
      <c r="L37" s="140"/>
      <c r="M37" s="229"/>
    </row>
    <row r="38" spans="1:13" ht="13" customHeight="1" x14ac:dyDescent="0.25">
      <c r="A38" s="193"/>
      <c r="B38" s="194"/>
      <c r="C38" s="178">
        <v>14</v>
      </c>
      <c r="D38" s="194" t="s">
        <v>111</v>
      </c>
      <c r="E38" s="160" t="s">
        <v>112</v>
      </c>
      <c r="F38" s="161">
        <v>7</v>
      </c>
      <c r="G38" s="231">
        <v>0.4</v>
      </c>
      <c r="H38" s="169"/>
      <c r="I38" s="151"/>
      <c r="J38" s="154"/>
      <c r="K38" s="141"/>
      <c r="L38" s="140"/>
      <c r="M38" s="229"/>
    </row>
    <row r="39" spans="1:13" ht="13" customHeight="1" x14ac:dyDescent="0.25">
      <c r="A39" s="193"/>
      <c r="B39" s="194"/>
      <c r="C39" s="179"/>
      <c r="D39" s="194"/>
      <c r="E39" s="160" t="s">
        <v>113</v>
      </c>
      <c r="F39" s="161">
        <v>8.5</v>
      </c>
      <c r="G39" s="231"/>
      <c r="H39" s="169"/>
      <c r="I39" s="151"/>
      <c r="J39" s="154"/>
      <c r="K39" s="141"/>
      <c r="L39" s="140"/>
      <c r="M39" s="229"/>
    </row>
    <row r="40" spans="1:13" ht="13" customHeight="1" x14ac:dyDescent="0.25">
      <c r="A40" s="193"/>
      <c r="B40" s="194"/>
      <c r="C40" s="179"/>
      <c r="D40" s="194"/>
      <c r="E40" s="193" t="s">
        <v>114</v>
      </c>
      <c r="F40" s="194">
        <v>10</v>
      </c>
      <c r="G40" s="231"/>
      <c r="H40" s="169"/>
      <c r="I40" s="151"/>
      <c r="J40" s="154"/>
      <c r="K40" s="141"/>
      <c r="L40" s="140"/>
      <c r="M40" s="229"/>
    </row>
    <row r="41" spans="1:13" ht="13" customHeight="1" x14ac:dyDescent="0.25">
      <c r="A41" s="193"/>
      <c r="B41" s="194"/>
      <c r="C41" s="180"/>
      <c r="D41" s="194"/>
      <c r="E41" s="193"/>
      <c r="F41" s="194"/>
      <c r="G41" s="231"/>
      <c r="H41" s="169"/>
      <c r="I41" s="151"/>
      <c r="J41" s="154"/>
      <c r="K41" s="141"/>
      <c r="L41" s="140"/>
      <c r="M41" s="229"/>
    </row>
    <row r="42" spans="1:13" ht="13" customHeight="1" x14ac:dyDescent="0.25">
      <c r="A42" s="193"/>
      <c r="B42" s="178" t="s">
        <v>116</v>
      </c>
      <c r="C42" s="178">
        <v>15</v>
      </c>
      <c r="D42" s="194" t="s">
        <v>118</v>
      </c>
      <c r="E42" s="160" t="s">
        <v>107</v>
      </c>
      <c r="F42" s="161">
        <v>0</v>
      </c>
      <c r="G42" s="231">
        <v>0.4</v>
      </c>
      <c r="H42" s="169"/>
      <c r="I42" s="151"/>
      <c r="J42" s="154"/>
      <c r="K42" s="141"/>
      <c r="L42" s="140"/>
      <c r="M42" s="229">
        <f>SUM(G42:G52)</f>
        <v>1</v>
      </c>
    </row>
    <row r="43" spans="1:13" ht="13" customHeight="1" x14ac:dyDescent="0.25">
      <c r="A43" s="193"/>
      <c r="B43" s="179"/>
      <c r="C43" s="179"/>
      <c r="D43" s="194"/>
      <c r="E43" s="160" t="s">
        <v>108</v>
      </c>
      <c r="F43" s="161">
        <f>$N$1</f>
        <v>7</v>
      </c>
      <c r="G43" s="231"/>
      <c r="H43" s="169"/>
      <c r="I43" s="151"/>
      <c r="J43" s="154"/>
      <c r="K43" s="141"/>
      <c r="L43" s="140"/>
      <c r="M43" s="229"/>
    </row>
    <row r="44" spans="1:13" ht="13" customHeight="1" x14ac:dyDescent="0.25">
      <c r="A44" s="193"/>
      <c r="B44" s="179"/>
      <c r="C44" s="179"/>
      <c r="D44" s="194"/>
      <c r="E44" s="160" t="s">
        <v>109</v>
      </c>
      <c r="F44" s="162" t="s">
        <v>75</v>
      </c>
      <c r="G44" s="231"/>
      <c r="H44" s="169"/>
      <c r="I44" s="151"/>
      <c r="J44" s="154"/>
      <c r="K44" s="141"/>
      <c r="L44" s="140"/>
      <c r="M44" s="229"/>
    </row>
    <row r="45" spans="1:13" ht="13" customHeight="1" x14ac:dyDescent="0.25">
      <c r="A45" s="193"/>
      <c r="B45" s="179"/>
      <c r="C45" s="180"/>
      <c r="D45" s="194"/>
      <c r="E45" s="160" t="s">
        <v>110</v>
      </c>
      <c r="F45" s="161">
        <v>10</v>
      </c>
      <c r="G45" s="231"/>
      <c r="H45" s="169"/>
      <c r="I45" s="151"/>
      <c r="J45" s="154"/>
      <c r="K45" s="141"/>
      <c r="L45" s="140"/>
      <c r="M45" s="229"/>
    </row>
    <row r="46" spans="1:13" ht="13" customHeight="1" x14ac:dyDescent="0.25">
      <c r="A46" s="193"/>
      <c r="B46" s="179"/>
      <c r="C46" s="178">
        <v>16</v>
      </c>
      <c r="D46" s="194" t="s">
        <v>119</v>
      </c>
      <c r="E46" s="160" t="s">
        <v>120</v>
      </c>
      <c r="F46" s="161">
        <v>0</v>
      </c>
      <c r="G46" s="231">
        <v>0.3</v>
      </c>
      <c r="H46" s="169"/>
      <c r="I46" s="151"/>
      <c r="J46" s="154"/>
      <c r="K46" s="141"/>
      <c r="L46" s="140"/>
      <c r="M46" s="229"/>
    </row>
    <row r="47" spans="1:13" ht="13" customHeight="1" x14ac:dyDescent="0.25">
      <c r="A47" s="193"/>
      <c r="B47" s="179"/>
      <c r="C47" s="179"/>
      <c r="D47" s="194"/>
      <c r="E47" s="160" t="s">
        <v>121</v>
      </c>
      <c r="F47" s="161">
        <f>$N$1</f>
        <v>7</v>
      </c>
      <c r="G47" s="231"/>
      <c r="H47" s="169"/>
      <c r="I47" s="151"/>
      <c r="J47" s="154"/>
      <c r="K47" s="141"/>
      <c r="L47" s="140"/>
      <c r="M47" s="229"/>
    </row>
    <row r="48" spans="1:13" ht="13" customHeight="1" x14ac:dyDescent="0.25">
      <c r="A48" s="193"/>
      <c r="B48" s="179"/>
      <c r="C48" s="179"/>
      <c r="D48" s="194"/>
      <c r="E48" s="160" t="s">
        <v>122</v>
      </c>
      <c r="F48" s="162" t="s">
        <v>75</v>
      </c>
      <c r="G48" s="231"/>
      <c r="H48" s="169"/>
      <c r="I48" s="151"/>
      <c r="J48" s="154"/>
      <c r="K48" s="141"/>
      <c r="L48" s="140"/>
      <c r="M48" s="229"/>
    </row>
    <row r="49" spans="1:13" ht="13" customHeight="1" x14ac:dyDescent="0.25">
      <c r="A49" s="193"/>
      <c r="B49" s="179"/>
      <c r="C49" s="180"/>
      <c r="D49" s="194"/>
      <c r="E49" s="160" t="s">
        <v>123</v>
      </c>
      <c r="F49" s="161">
        <v>10</v>
      </c>
      <c r="G49" s="231"/>
      <c r="H49" s="169"/>
      <c r="I49" s="151"/>
      <c r="J49" s="154"/>
      <c r="K49" s="141"/>
      <c r="L49" s="140"/>
      <c r="M49" s="229"/>
    </row>
    <row r="50" spans="1:13" ht="13" customHeight="1" x14ac:dyDescent="0.25">
      <c r="A50" s="193"/>
      <c r="B50" s="179"/>
      <c r="C50" s="178">
        <v>17</v>
      </c>
      <c r="D50" s="194" t="s">
        <v>111</v>
      </c>
      <c r="E50" s="160" t="s">
        <v>112</v>
      </c>
      <c r="F50" s="161">
        <v>7</v>
      </c>
      <c r="G50" s="231">
        <v>0.3</v>
      </c>
      <c r="H50" s="169"/>
      <c r="I50" s="151"/>
      <c r="J50" s="154"/>
      <c r="K50" s="141"/>
      <c r="L50" s="140"/>
      <c r="M50" s="229"/>
    </row>
    <row r="51" spans="1:13" ht="13" customHeight="1" x14ac:dyDescent="0.25">
      <c r="A51" s="193"/>
      <c r="B51" s="179"/>
      <c r="C51" s="179"/>
      <c r="D51" s="194"/>
      <c r="E51" s="160" t="s">
        <v>113</v>
      </c>
      <c r="F51" s="161">
        <v>8.5</v>
      </c>
      <c r="G51" s="231"/>
      <c r="H51" s="169"/>
      <c r="I51" s="151"/>
      <c r="J51" s="154"/>
      <c r="K51" s="141"/>
      <c r="L51" s="140"/>
      <c r="M51" s="229"/>
    </row>
    <row r="52" spans="1:13" ht="14.5" customHeight="1" thickBot="1" x14ac:dyDescent="0.3">
      <c r="A52" s="193"/>
      <c r="B52" s="180"/>
      <c r="C52" s="180"/>
      <c r="D52" s="194"/>
      <c r="E52" s="170" t="s">
        <v>114</v>
      </c>
      <c r="F52" s="161">
        <v>10</v>
      </c>
      <c r="G52" s="231"/>
      <c r="H52" s="169"/>
      <c r="I52" s="152"/>
      <c r="J52" s="155"/>
      <c r="K52" s="141"/>
      <c r="L52" s="140"/>
      <c r="M52" s="230"/>
    </row>
    <row r="53" spans="1:13" x14ac:dyDescent="0.25">
      <c r="A53" s="194" t="s">
        <v>96</v>
      </c>
      <c r="B53" s="178" t="s">
        <v>143</v>
      </c>
      <c r="C53" s="178">
        <v>18</v>
      </c>
      <c r="D53" s="225" t="s">
        <v>97</v>
      </c>
      <c r="E53" s="226"/>
      <c r="F53" s="227"/>
      <c r="G53" s="164">
        <v>0.15</v>
      </c>
      <c r="H53" s="171"/>
      <c r="I53" s="137"/>
      <c r="J53" s="182"/>
      <c r="K53" s="219"/>
      <c r="L53" s="188"/>
      <c r="M53" s="228">
        <f>SUM(G53:G60)</f>
        <v>1</v>
      </c>
    </row>
    <row r="54" spans="1:13" x14ac:dyDescent="0.25">
      <c r="A54" s="194"/>
      <c r="B54" s="179"/>
      <c r="C54" s="179"/>
      <c r="D54" s="225" t="s">
        <v>98</v>
      </c>
      <c r="E54" s="226"/>
      <c r="F54" s="227"/>
      <c r="G54" s="164">
        <v>0.15</v>
      </c>
      <c r="H54" s="129"/>
      <c r="I54" s="138"/>
      <c r="J54" s="183"/>
      <c r="K54" s="220"/>
      <c r="L54" s="189"/>
      <c r="M54" s="229"/>
    </row>
    <row r="55" spans="1:13" x14ac:dyDescent="0.25">
      <c r="A55" s="194"/>
      <c r="B55" s="179"/>
      <c r="C55" s="179"/>
      <c r="D55" s="225" t="s">
        <v>99</v>
      </c>
      <c r="E55" s="226"/>
      <c r="F55" s="227"/>
      <c r="G55" s="164">
        <v>0.1</v>
      </c>
      <c r="H55" s="129"/>
      <c r="I55" s="138"/>
      <c r="J55" s="183"/>
      <c r="K55" s="220"/>
      <c r="L55" s="189"/>
      <c r="M55" s="229"/>
    </row>
    <row r="56" spans="1:13" x14ac:dyDescent="0.25">
      <c r="A56" s="194"/>
      <c r="B56" s="179"/>
      <c r="C56" s="179"/>
      <c r="D56" s="225" t="s">
        <v>100</v>
      </c>
      <c r="E56" s="226"/>
      <c r="F56" s="227"/>
      <c r="G56" s="164">
        <v>0.1</v>
      </c>
      <c r="H56" s="129"/>
      <c r="I56" s="138"/>
      <c r="J56" s="183"/>
      <c r="K56" s="220"/>
      <c r="L56" s="189"/>
      <c r="M56" s="229"/>
    </row>
    <row r="57" spans="1:13" x14ac:dyDescent="0.25">
      <c r="A57" s="194"/>
      <c r="B57" s="179"/>
      <c r="C57" s="179"/>
      <c r="D57" s="225" t="s">
        <v>101</v>
      </c>
      <c r="E57" s="226"/>
      <c r="F57" s="227"/>
      <c r="G57" s="164">
        <v>0.15</v>
      </c>
      <c r="H57" s="129"/>
      <c r="I57" s="138"/>
      <c r="J57" s="183"/>
      <c r="K57" s="220"/>
      <c r="L57" s="189"/>
      <c r="M57" s="229"/>
    </row>
    <row r="58" spans="1:13" x14ac:dyDescent="0.25">
      <c r="A58" s="194"/>
      <c r="B58" s="179"/>
      <c r="C58" s="179"/>
      <c r="D58" s="225" t="s">
        <v>102</v>
      </c>
      <c r="E58" s="226"/>
      <c r="F58" s="227"/>
      <c r="G58" s="164">
        <v>0.15</v>
      </c>
      <c r="H58" s="129"/>
      <c r="I58" s="138"/>
      <c r="J58" s="183"/>
      <c r="K58" s="220"/>
      <c r="L58" s="189"/>
      <c r="M58" s="229"/>
    </row>
    <row r="59" spans="1:13" x14ac:dyDescent="0.25">
      <c r="A59" s="194"/>
      <c r="B59" s="179"/>
      <c r="C59" s="179"/>
      <c r="D59" s="225" t="s">
        <v>103</v>
      </c>
      <c r="E59" s="226"/>
      <c r="F59" s="227"/>
      <c r="G59" s="164">
        <v>0.1</v>
      </c>
      <c r="H59" s="129"/>
      <c r="I59" s="138"/>
      <c r="J59" s="183"/>
      <c r="K59" s="220"/>
      <c r="L59" s="189"/>
      <c r="M59" s="229"/>
    </row>
    <row r="60" spans="1:13" x14ac:dyDescent="0.25">
      <c r="A60" s="194"/>
      <c r="B60" s="180"/>
      <c r="C60" s="180"/>
      <c r="D60" s="225" t="s">
        <v>104</v>
      </c>
      <c r="E60" s="226"/>
      <c r="F60" s="227"/>
      <c r="G60" s="164">
        <v>0.1</v>
      </c>
      <c r="H60" s="129"/>
      <c r="I60" s="149"/>
      <c r="J60" s="183"/>
      <c r="K60" s="220"/>
      <c r="L60" s="189"/>
      <c r="M60" s="229"/>
    </row>
    <row r="61" spans="1:13" x14ac:dyDescent="0.25">
      <c r="A61" s="194" t="s">
        <v>124</v>
      </c>
      <c r="B61" s="194" t="s">
        <v>125</v>
      </c>
      <c r="C61" s="194"/>
      <c r="D61" s="194"/>
      <c r="E61" s="191" t="s">
        <v>126</v>
      </c>
      <c r="F61" s="191"/>
      <c r="G61" s="164">
        <v>0.2</v>
      </c>
      <c r="H61" s="129"/>
      <c r="I61" s="149"/>
      <c r="J61" s="183"/>
      <c r="K61" s="220"/>
      <c r="L61" s="189"/>
      <c r="M61" s="229">
        <f>SUM(G61:G66)</f>
        <v>1</v>
      </c>
    </row>
    <row r="62" spans="1:13" x14ac:dyDescent="0.25">
      <c r="A62" s="194"/>
      <c r="B62" s="194"/>
      <c r="C62" s="194"/>
      <c r="D62" s="194"/>
      <c r="E62" s="191" t="s">
        <v>127</v>
      </c>
      <c r="F62" s="191"/>
      <c r="G62" s="164">
        <v>0.2</v>
      </c>
      <c r="H62" s="129"/>
      <c r="I62" s="149"/>
      <c r="J62" s="183"/>
      <c r="K62" s="220"/>
      <c r="L62" s="189"/>
      <c r="M62" s="229"/>
    </row>
    <row r="63" spans="1:13" x14ac:dyDescent="0.25">
      <c r="A63" s="194"/>
      <c r="B63" s="194"/>
      <c r="C63" s="194"/>
      <c r="D63" s="194"/>
      <c r="E63" s="191" t="s">
        <v>128</v>
      </c>
      <c r="F63" s="191"/>
      <c r="G63" s="164">
        <v>0.15</v>
      </c>
      <c r="H63" s="129"/>
      <c r="I63" s="149"/>
      <c r="J63" s="183"/>
      <c r="K63" s="220"/>
      <c r="L63" s="189"/>
      <c r="M63" s="229"/>
    </row>
    <row r="64" spans="1:13" x14ac:dyDescent="0.25">
      <c r="A64" s="194"/>
      <c r="B64" s="194"/>
      <c r="C64" s="194"/>
      <c r="D64" s="194"/>
      <c r="E64" s="191" t="s">
        <v>129</v>
      </c>
      <c r="F64" s="191"/>
      <c r="G64" s="164">
        <v>0.15</v>
      </c>
      <c r="H64" s="129"/>
      <c r="I64" s="149"/>
      <c r="J64" s="183"/>
      <c r="K64" s="220"/>
      <c r="L64" s="189"/>
      <c r="M64" s="229"/>
    </row>
    <row r="65" spans="1:15" x14ac:dyDescent="0.25">
      <c r="A65" s="194"/>
      <c r="B65" s="194"/>
      <c r="C65" s="194"/>
      <c r="D65" s="194"/>
      <c r="E65" s="191" t="s">
        <v>130</v>
      </c>
      <c r="F65" s="191"/>
      <c r="G65" s="164">
        <v>0.15</v>
      </c>
      <c r="H65" s="129"/>
      <c r="I65" s="149"/>
      <c r="J65" s="183"/>
      <c r="K65" s="220"/>
      <c r="L65" s="189"/>
      <c r="M65" s="229"/>
    </row>
    <row r="66" spans="1:15" ht="16" thickBot="1" x14ac:dyDescent="0.4">
      <c r="A66" s="194"/>
      <c r="B66" s="194"/>
      <c r="C66" s="194"/>
      <c r="D66" s="194"/>
      <c r="E66" s="239" t="s">
        <v>104</v>
      </c>
      <c r="F66" s="239"/>
      <c r="G66" s="165">
        <v>0.15</v>
      </c>
      <c r="H66" s="129"/>
      <c r="I66" s="139"/>
      <c r="J66" s="184"/>
      <c r="K66" s="221"/>
      <c r="L66" s="190"/>
      <c r="M66" s="230"/>
      <c r="O66" s="148" t="s">
        <v>97</v>
      </c>
    </row>
    <row r="67" spans="1:15" ht="24" customHeight="1" x14ac:dyDescent="0.25">
      <c r="A67" t="s">
        <v>52</v>
      </c>
      <c r="B67" s="112"/>
      <c r="E67" t="s">
        <v>52</v>
      </c>
      <c r="F67" s="187"/>
      <c r="G67" s="187"/>
      <c r="H67" s="187"/>
      <c r="I67" t="s">
        <v>52</v>
      </c>
      <c r="J67" s="187"/>
      <c r="K67" s="187"/>
      <c r="L67" s="187"/>
    </row>
    <row r="68" spans="1:15" ht="24" customHeight="1" x14ac:dyDescent="0.25">
      <c r="A68" t="s">
        <v>52</v>
      </c>
      <c r="B68" s="112"/>
      <c r="D68" s="74"/>
      <c r="E68" t="s">
        <v>52</v>
      </c>
      <c r="F68" s="186"/>
      <c r="G68" s="186"/>
      <c r="H68" s="186"/>
      <c r="I68" t="s">
        <v>52</v>
      </c>
      <c r="J68" s="186"/>
      <c r="K68" s="186"/>
      <c r="L68" s="186"/>
    </row>
    <row r="69" spans="1:15" ht="12.5" x14ac:dyDescent="0.25">
      <c r="D69" s="74"/>
      <c r="E69" s="74"/>
      <c r="F69" s="185"/>
      <c r="G69" s="185"/>
      <c r="H69" s="185"/>
      <c r="I69" s="74"/>
      <c r="J69" s="185"/>
      <c r="K69" s="185"/>
      <c r="L69" s="185"/>
    </row>
    <row r="70" spans="1:15" ht="15.5" x14ac:dyDescent="0.35">
      <c r="A70" s="181" t="s">
        <v>62</v>
      </c>
      <c r="B70" s="181"/>
      <c r="C70" s="181"/>
      <c r="D70" s="181"/>
      <c r="E70" s="181"/>
      <c r="F70" s="181"/>
      <c r="G70" s="181"/>
      <c r="H70" s="181"/>
      <c r="I70" s="181"/>
      <c r="J70" s="181"/>
      <c r="K70" s="181"/>
      <c r="L70" s="181"/>
    </row>
    <row r="71" spans="1:15" x14ac:dyDescent="0.25">
      <c r="D71" s="74"/>
      <c r="E71" s="74"/>
      <c r="F71" s="74"/>
      <c r="G71" s="74"/>
      <c r="H71" s="119"/>
      <c r="I71" s="74"/>
      <c r="J71" s="74"/>
      <c r="K71" s="117"/>
      <c r="L71" s="117"/>
    </row>
    <row r="72" spans="1:15" ht="23.25" customHeight="1" x14ac:dyDescent="0.25">
      <c r="A72" s="216" t="s">
        <v>70</v>
      </c>
      <c r="B72" s="216"/>
      <c r="C72" s="216"/>
      <c r="D72" s="216"/>
      <c r="E72" s="216"/>
      <c r="F72" s="216"/>
      <c r="G72" s="216"/>
      <c r="H72" s="216"/>
      <c r="I72" s="216"/>
      <c r="J72" s="216"/>
      <c r="K72" s="216"/>
      <c r="L72" s="216"/>
    </row>
    <row r="73" spans="1:15" ht="23.25" customHeight="1" x14ac:dyDescent="0.25">
      <c r="A73" s="216"/>
      <c r="B73" s="216"/>
      <c r="C73" s="216"/>
      <c r="D73" s="216"/>
      <c r="E73" s="216"/>
      <c r="F73" s="216"/>
      <c r="G73" s="216"/>
      <c r="H73" s="216"/>
      <c r="I73" s="216"/>
      <c r="J73" s="216"/>
      <c r="K73" s="216"/>
      <c r="L73" s="216"/>
    </row>
    <row r="74" spans="1:15" x14ac:dyDescent="0.25">
      <c r="D74" s="74"/>
      <c r="E74" s="74"/>
      <c r="F74" s="74"/>
      <c r="G74" s="74"/>
      <c r="H74" s="119"/>
      <c r="I74" s="74"/>
      <c r="J74" s="74"/>
      <c r="K74" s="117"/>
      <c r="L74" s="117"/>
    </row>
    <row r="75" spans="1:15" x14ac:dyDescent="0.25">
      <c r="D75" s="74"/>
      <c r="E75" s="74"/>
      <c r="F75" s="74"/>
      <c r="G75" s="74"/>
      <c r="H75" s="119"/>
      <c r="I75" s="74"/>
      <c r="J75" s="74"/>
      <c r="K75" s="117"/>
      <c r="L75" s="117"/>
    </row>
    <row r="76" spans="1:15" x14ac:dyDescent="0.25">
      <c r="D76" s="74"/>
      <c r="E76" s="74"/>
      <c r="F76" s="74"/>
      <c r="G76" s="74"/>
      <c r="H76" s="119"/>
      <c r="I76" s="74"/>
      <c r="J76" s="74"/>
      <c r="K76" s="117"/>
      <c r="L76" s="117"/>
    </row>
    <row r="77" spans="1:15" x14ac:dyDescent="0.25">
      <c r="D77" s="74"/>
      <c r="E77" s="74"/>
      <c r="F77" s="74"/>
      <c r="G77" s="74"/>
      <c r="H77" s="119"/>
      <c r="I77" s="74"/>
      <c r="J77" s="74"/>
      <c r="K77" s="117"/>
      <c r="L77" s="117"/>
    </row>
    <row r="78" spans="1:15" x14ac:dyDescent="0.25">
      <c r="D78" s="74"/>
      <c r="E78" s="74"/>
      <c r="F78" s="74"/>
      <c r="G78" s="74"/>
      <c r="H78" s="119"/>
      <c r="I78" s="74"/>
      <c r="J78" s="74"/>
      <c r="K78" s="117"/>
      <c r="L78" s="117"/>
    </row>
    <row r="79" spans="1:15" x14ac:dyDescent="0.25">
      <c r="D79" s="74"/>
      <c r="E79" s="74"/>
      <c r="F79" s="74"/>
      <c r="G79" s="74"/>
      <c r="H79" s="119"/>
      <c r="I79" s="74"/>
      <c r="J79" s="74"/>
      <c r="K79" s="117"/>
      <c r="L79" s="117"/>
    </row>
    <row r="80" spans="1:15" x14ac:dyDescent="0.25">
      <c r="D80" s="74"/>
      <c r="E80" s="74"/>
      <c r="F80" s="74"/>
      <c r="G80" s="74"/>
      <c r="H80" s="119"/>
      <c r="I80" s="74"/>
      <c r="J80" s="74"/>
      <c r="K80" s="117"/>
      <c r="L80" s="117"/>
    </row>
    <row r="81" spans="4:12" x14ac:dyDescent="0.25">
      <c r="D81" s="74"/>
      <c r="E81" s="74"/>
      <c r="F81" s="74"/>
      <c r="G81" s="74"/>
      <c r="H81" s="119"/>
      <c r="I81" s="74"/>
      <c r="J81" s="74"/>
      <c r="K81" s="117"/>
      <c r="L81" s="117"/>
    </row>
    <row r="82" spans="4:12" x14ac:dyDescent="0.25">
      <c r="D82" s="74"/>
      <c r="E82" s="74"/>
      <c r="F82" s="74"/>
      <c r="G82" s="74"/>
      <c r="H82" s="119"/>
      <c r="I82" s="74"/>
      <c r="J82" s="74"/>
      <c r="K82" s="117"/>
      <c r="L82" s="117"/>
    </row>
    <row r="83" spans="4:12" x14ac:dyDescent="0.25">
      <c r="D83" s="74"/>
      <c r="E83" s="74"/>
      <c r="F83" s="74"/>
      <c r="G83" s="74"/>
      <c r="H83" s="119"/>
      <c r="I83" s="74"/>
      <c r="J83" s="74"/>
      <c r="K83" s="117"/>
      <c r="L83" s="117"/>
    </row>
    <row r="84" spans="4:12" x14ac:dyDescent="0.25">
      <c r="D84" s="74"/>
      <c r="E84" s="74"/>
      <c r="F84" s="74"/>
      <c r="G84" s="74"/>
      <c r="H84" s="119"/>
      <c r="I84" s="74"/>
      <c r="J84" s="74"/>
      <c r="K84" s="117"/>
      <c r="L84" s="117"/>
    </row>
    <row r="85" spans="4:12" x14ac:dyDescent="0.25">
      <c r="D85" s="74"/>
      <c r="E85" s="74"/>
      <c r="F85" s="74"/>
      <c r="G85" s="74"/>
      <c r="H85" s="119"/>
      <c r="I85" s="74"/>
      <c r="J85" s="74"/>
      <c r="K85" s="117"/>
      <c r="L85" s="117"/>
    </row>
    <row r="86" spans="4:12" x14ac:dyDescent="0.25">
      <c r="D86" s="74"/>
      <c r="E86" s="74"/>
      <c r="F86" s="74"/>
      <c r="G86" s="74"/>
      <c r="H86" s="119"/>
      <c r="I86" s="74"/>
      <c r="J86" s="74"/>
      <c r="K86" s="117"/>
      <c r="L86" s="117"/>
    </row>
    <row r="87" spans="4:12" x14ac:dyDescent="0.25">
      <c r="D87" s="74"/>
      <c r="E87" s="74"/>
      <c r="F87" s="74"/>
      <c r="G87" s="74"/>
      <c r="H87" s="119"/>
      <c r="I87" s="74"/>
      <c r="J87" s="74"/>
      <c r="K87" s="117"/>
      <c r="L87" s="117"/>
    </row>
  </sheetData>
  <mergeCells count="110">
    <mergeCell ref="M53:M60"/>
    <mergeCell ref="A61:A66"/>
    <mergeCell ref="B61:D66"/>
    <mergeCell ref="M61:M66"/>
    <mergeCell ref="E64:F64"/>
    <mergeCell ref="E65:F65"/>
    <mergeCell ref="E66:F66"/>
    <mergeCell ref="B53:B60"/>
    <mergeCell ref="C53:C60"/>
    <mergeCell ref="D60:F60"/>
    <mergeCell ref="B24:B31"/>
    <mergeCell ref="B32:B33"/>
    <mergeCell ref="E33:F33"/>
    <mergeCell ref="M24:M33"/>
    <mergeCell ref="B34:B41"/>
    <mergeCell ref="G34:G37"/>
    <mergeCell ref="G38:G41"/>
    <mergeCell ref="M34:M41"/>
    <mergeCell ref="E30:E31"/>
    <mergeCell ref="F30:F31"/>
    <mergeCell ref="G24:G27"/>
    <mergeCell ref="I24:I27"/>
    <mergeCell ref="C24:C27"/>
    <mergeCell ref="C28:C31"/>
    <mergeCell ref="C32:C33"/>
    <mergeCell ref="C34:C37"/>
    <mergeCell ref="M4:M20"/>
    <mergeCell ref="G42:G45"/>
    <mergeCell ref="G46:G49"/>
    <mergeCell ref="G50:G52"/>
    <mergeCell ref="M42:M52"/>
    <mergeCell ref="L4:L7"/>
    <mergeCell ref="K4:K7"/>
    <mergeCell ref="I4:I7"/>
    <mergeCell ref="K21:K23"/>
    <mergeCell ref="J4:J14"/>
    <mergeCell ref="M21:M23"/>
    <mergeCell ref="H24:H27"/>
    <mergeCell ref="H4:H7"/>
    <mergeCell ref="G4:G7"/>
    <mergeCell ref="H8:H14"/>
    <mergeCell ref="J24:J27"/>
    <mergeCell ref="E32:F32"/>
    <mergeCell ref="D38:D41"/>
    <mergeCell ref="E40:E41"/>
    <mergeCell ref="F40:F41"/>
    <mergeCell ref="D34:D37"/>
    <mergeCell ref="D53:F53"/>
    <mergeCell ref="D54:F54"/>
    <mergeCell ref="D55:F55"/>
    <mergeCell ref="D56:F56"/>
    <mergeCell ref="L21:L23"/>
    <mergeCell ref="G22:G23"/>
    <mergeCell ref="H22:H23"/>
    <mergeCell ref="I22:I23"/>
    <mergeCell ref="I8:I14"/>
    <mergeCell ref="K8:K14"/>
    <mergeCell ref="L8:L14"/>
    <mergeCell ref="G8:G14"/>
    <mergeCell ref="A72:L73"/>
    <mergeCell ref="E20:F20"/>
    <mergeCell ref="L32:L33"/>
    <mergeCell ref="K32:K33"/>
    <mergeCell ref="K53:K66"/>
    <mergeCell ref="D24:D27"/>
    <mergeCell ref="A24:A52"/>
    <mergeCell ref="F69:H69"/>
    <mergeCell ref="D21:D23"/>
    <mergeCell ref="E21:F21"/>
    <mergeCell ref="D28:D31"/>
    <mergeCell ref="L24:L27"/>
    <mergeCell ref="K24:K27"/>
    <mergeCell ref="J21:J23"/>
    <mergeCell ref="D42:D45"/>
    <mergeCell ref="E61:F61"/>
    <mergeCell ref="A1:D1"/>
    <mergeCell ref="A21:A23"/>
    <mergeCell ref="B21:B23"/>
    <mergeCell ref="D8:D14"/>
    <mergeCell ref="E12:E14"/>
    <mergeCell ref="E3:F3"/>
    <mergeCell ref="D4:D7"/>
    <mergeCell ref="A4:A20"/>
    <mergeCell ref="E22:F23"/>
    <mergeCell ref="B4:B14"/>
    <mergeCell ref="F12:F14"/>
    <mergeCell ref="C4:C7"/>
    <mergeCell ref="C8:C14"/>
    <mergeCell ref="C21:C23"/>
    <mergeCell ref="C38:C41"/>
    <mergeCell ref="C42:C45"/>
    <mergeCell ref="C46:C49"/>
    <mergeCell ref="C50:C52"/>
    <mergeCell ref="B42:B52"/>
    <mergeCell ref="A70:L70"/>
    <mergeCell ref="J53:J66"/>
    <mergeCell ref="J69:L69"/>
    <mergeCell ref="F68:H68"/>
    <mergeCell ref="J68:L68"/>
    <mergeCell ref="F67:H67"/>
    <mergeCell ref="J67:L67"/>
    <mergeCell ref="L53:L66"/>
    <mergeCell ref="E62:F62"/>
    <mergeCell ref="E63:F63"/>
    <mergeCell ref="D46:D49"/>
    <mergeCell ref="D50:D52"/>
    <mergeCell ref="D57:F57"/>
    <mergeCell ref="D58:F58"/>
    <mergeCell ref="D59:F59"/>
    <mergeCell ref="A53:A60"/>
  </mergeCells>
  <phoneticPr fontId="25" type="noConversion"/>
  <conditionalFormatting sqref="H32 H8 H20:H22 H4 H53 H24">
    <cfRule type="cellIs" dxfId="5" priority="18" stopIfTrue="1" operator="equal">
      <formula>0</formula>
    </cfRule>
  </conditionalFormatting>
  <conditionalFormatting sqref="M53 M4 M21:M24 M61">
    <cfRule type="cellIs" dxfId="4" priority="19" stopIfTrue="1" operator="lessThan">
      <formula>1</formula>
    </cfRule>
  </conditionalFormatting>
  <conditionalFormatting sqref="H54:H66">
    <cfRule type="cellIs" dxfId="3" priority="1" stopIfTrue="1" operator="equal">
      <formula>0</formula>
    </cfRule>
  </conditionalFormatting>
  <printOptions horizontalCentered="1"/>
  <pageMargins left="0.23622047244094491" right="0.23622047244094491" top="0.78740157480314965" bottom="0.15748031496062992" header="0.27559055118110237" footer="0.15748031496062992"/>
  <pageSetup paperSize="9" scale="52" orientation="portrait" r:id="rId1"/>
  <headerFooter alignWithMargins="0">
    <oddFooter>&amp;L&amp;A</oddFooter>
  </headerFooter>
  <rowBreaks count="1" manualBreakCount="1">
    <brk id="23"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3"/>
  <sheetViews>
    <sheetView rightToLeft="1" view="pageBreakPreview" zoomScale="140" zoomScaleNormal="100" zoomScaleSheetLayoutView="140" workbookViewId="0">
      <selection activeCell="D3" sqref="D3"/>
    </sheetView>
    <sheetView rightToLeft="1" topLeftCell="A24" zoomScale="80" zoomScaleNormal="80" workbookViewId="1">
      <selection activeCell="L49" sqref="L49"/>
    </sheetView>
  </sheetViews>
  <sheetFormatPr defaultColWidth="9.1796875" defaultRowHeight="17.25" customHeight="1" x14ac:dyDescent="0.3"/>
  <cols>
    <col min="1" max="1" width="8.26953125" style="8" bestFit="1" customWidth="1"/>
    <col min="2" max="2" width="36.81640625" style="8" customWidth="1"/>
    <col min="3" max="3" width="13.453125" style="10" customWidth="1"/>
    <col min="4" max="4" width="13.08984375" style="8" bestFit="1" customWidth="1"/>
    <col min="5" max="5" width="8.453125" style="8" customWidth="1"/>
    <col min="6" max="6" width="8.54296875" style="8" customWidth="1"/>
    <col min="7" max="7" width="8" style="8" customWidth="1"/>
    <col min="8" max="8" width="8.54296875" style="8" customWidth="1"/>
    <col min="9" max="9" width="7.26953125" style="8" customWidth="1"/>
    <col min="10" max="10" width="8" style="8" customWidth="1"/>
    <col min="11" max="11" width="8.1796875" style="10" customWidth="1"/>
    <col min="12" max="12" width="8.453125" style="8" customWidth="1"/>
    <col min="13" max="13" width="24" style="8" customWidth="1"/>
    <col min="14" max="16384" width="9.1796875" style="8"/>
  </cols>
  <sheetData>
    <row r="1" spans="1:15" ht="25.5" customHeight="1" thickTop="1" x14ac:dyDescent="0.3">
      <c r="A1" s="6" t="s">
        <v>25</v>
      </c>
      <c r="B1" s="7" t="s">
        <v>28</v>
      </c>
      <c r="C1" s="33" t="s">
        <v>20</v>
      </c>
      <c r="D1" s="252" t="s">
        <v>132</v>
      </c>
      <c r="E1" s="253"/>
      <c r="F1" s="253"/>
      <c r="G1" s="253"/>
      <c r="H1" s="254"/>
      <c r="I1" s="34" t="s">
        <v>0</v>
      </c>
      <c r="J1" s="43">
        <v>1</v>
      </c>
      <c r="K1" s="106" t="s">
        <v>21</v>
      </c>
      <c r="L1" s="64"/>
      <c r="M1" s="37"/>
    </row>
    <row r="2" spans="1:15" ht="25.5" customHeight="1" thickBot="1" x14ac:dyDescent="0.35">
      <c r="A2" s="42" t="s">
        <v>27</v>
      </c>
      <c r="B2" s="9" t="s">
        <v>72</v>
      </c>
      <c r="C2" s="45" t="str">
        <f>'סיכום הצעות'!C2</f>
        <v>18/6.2023</v>
      </c>
      <c r="D2" s="255"/>
      <c r="E2" s="256"/>
      <c r="F2" s="256"/>
      <c r="G2" s="256"/>
      <c r="H2" s="257"/>
      <c r="I2" s="38" t="s">
        <v>1</v>
      </c>
      <c r="J2" s="44">
        <v>2</v>
      </c>
      <c r="K2" s="107" t="s">
        <v>22</v>
      </c>
      <c r="L2" s="65"/>
      <c r="M2" s="41"/>
    </row>
    <row r="3" spans="1:15" s="54" customFormat="1" ht="17.25" customHeight="1" thickTop="1" x14ac:dyDescent="0.25">
      <c r="A3" s="242" t="s">
        <v>2</v>
      </c>
      <c r="B3" s="243"/>
      <c r="C3" s="240" t="s">
        <v>59</v>
      </c>
      <c r="D3" s="52" t="s">
        <v>3</v>
      </c>
      <c r="E3" s="53" t="s">
        <v>5</v>
      </c>
      <c r="F3" s="75">
        <v>1</v>
      </c>
      <c r="G3" s="53" t="s">
        <v>5</v>
      </c>
      <c r="H3" s="75">
        <v>2</v>
      </c>
      <c r="I3" s="53" t="s">
        <v>5</v>
      </c>
      <c r="J3" s="75">
        <v>3</v>
      </c>
      <c r="K3" s="53" t="s">
        <v>5</v>
      </c>
      <c r="L3" s="75">
        <v>4</v>
      </c>
      <c r="M3" s="240" t="s">
        <v>8</v>
      </c>
    </row>
    <row r="4" spans="1:15" s="54" customFormat="1" ht="17.25" customHeight="1" thickBot="1" x14ac:dyDescent="0.3">
      <c r="A4" s="244"/>
      <c r="B4" s="245"/>
      <c r="C4" s="241"/>
      <c r="D4" s="55" t="s">
        <v>4</v>
      </c>
      <c r="E4" s="56" t="s">
        <v>6</v>
      </c>
      <c r="F4" s="57" t="s">
        <v>7</v>
      </c>
      <c r="G4" s="56" t="s">
        <v>6</v>
      </c>
      <c r="H4" s="57" t="s">
        <v>7</v>
      </c>
      <c r="I4" s="56" t="s">
        <v>6</v>
      </c>
      <c r="J4" s="57" t="s">
        <v>7</v>
      </c>
      <c r="K4" s="56" t="s">
        <v>6</v>
      </c>
      <c r="L4" s="57" t="s">
        <v>7</v>
      </c>
      <c r="M4" s="241"/>
      <c r="O4" s="58"/>
    </row>
    <row r="5" spans="1:15" s="54" customFormat="1" ht="40" thickTop="1" thickBot="1" x14ac:dyDescent="0.3">
      <c r="A5" s="246" t="s">
        <v>60</v>
      </c>
      <c r="B5" s="124" t="str">
        <f>מחוון!D4</f>
        <v xml:space="preserve">שנות ניסיון בביצוע הפעילות (עמידה בסעיפים 2.8.5.1 - 2.8.5.5)
</v>
      </c>
      <c r="C5" s="123" t="s">
        <v>54</v>
      </c>
      <c r="D5" s="60">
        <v>0.1</v>
      </c>
      <c r="E5" s="66"/>
      <c r="F5" s="67"/>
      <c r="G5" s="66"/>
      <c r="H5" s="67"/>
      <c r="I5" s="66"/>
      <c r="J5" s="67"/>
      <c r="K5" s="66"/>
      <c r="L5" s="67"/>
      <c r="M5" s="120" t="s">
        <v>55</v>
      </c>
    </row>
    <row r="6" spans="1:15" s="54" customFormat="1" ht="40" thickTop="1" thickBot="1" x14ac:dyDescent="0.3">
      <c r="A6" s="247"/>
      <c r="B6" s="124" t="str">
        <f>מחוון!D8</f>
        <v>מספר בני נוער בסיכון אשר השתתפו בשירותים שניתנו במצטבר בחמש השנים האחרונות (עמידה בסעיפים 2.8.5.1 - 2.8.5.3)</v>
      </c>
      <c r="C6" s="123" t="s">
        <v>54</v>
      </c>
      <c r="D6" s="76">
        <v>0.1</v>
      </c>
      <c r="E6" s="66"/>
      <c r="F6" s="77"/>
      <c r="G6" s="66"/>
      <c r="H6" s="77"/>
      <c r="I6" s="66"/>
      <c r="J6" s="77"/>
      <c r="K6" s="66"/>
      <c r="L6" s="77"/>
      <c r="M6" s="121" t="s">
        <v>55</v>
      </c>
    </row>
    <row r="7" spans="1:15" s="54" customFormat="1" ht="27" thickTop="1" thickBot="1" x14ac:dyDescent="0.3">
      <c r="A7" s="247"/>
      <c r="B7" s="124" t="str">
        <f>מחוון!D15</f>
        <v>מספר שעות הדרכה ופיתוח מקצועי לכח אדם חינוכי וטיפולי בשלוש השנים האחרונות</v>
      </c>
      <c r="C7" s="123" t="s">
        <v>54</v>
      </c>
      <c r="D7" s="76">
        <v>0.1</v>
      </c>
      <c r="E7" s="69"/>
      <c r="F7" s="77"/>
      <c r="G7" s="69"/>
      <c r="H7" s="77"/>
      <c r="I7" s="69"/>
      <c r="J7" s="77"/>
      <c r="K7" s="69"/>
      <c r="L7" s="77"/>
      <c r="M7" s="121"/>
    </row>
    <row r="8" spans="1:15" s="54" customFormat="1" ht="27" thickTop="1" thickBot="1" x14ac:dyDescent="0.3">
      <c r="A8" s="247"/>
      <c r="B8" s="124" t="str">
        <f>מחוון!D16</f>
        <v>מספר שעות מתן שירותים חינוכיים טיפוליים לבני נוער מהמגזרים שהוגדרו בשלוש השנים האחרונות</v>
      </c>
      <c r="C8" s="123" t="s">
        <v>54</v>
      </c>
      <c r="D8" s="76">
        <v>0.1</v>
      </c>
      <c r="E8" s="69"/>
      <c r="F8" s="77"/>
      <c r="G8" s="69"/>
      <c r="H8" s="77"/>
      <c r="I8" s="69"/>
      <c r="J8" s="77"/>
      <c r="K8" s="69"/>
      <c r="L8" s="77"/>
      <c r="M8" s="121"/>
    </row>
    <row r="9" spans="1:15" s="54" customFormat="1" ht="27" thickTop="1" thickBot="1" x14ac:dyDescent="0.3">
      <c r="A9" s="247"/>
      <c r="B9" s="124" t="str">
        <f>מחוון!D17</f>
        <v>מספר שעות מתן שירותים חינוכיים במחוזות הדרום והצפון בשלוש השנים האחרונות</v>
      </c>
      <c r="C9" s="123" t="s">
        <v>54</v>
      </c>
      <c r="D9" s="76">
        <v>0.1</v>
      </c>
      <c r="E9" s="69"/>
      <c r="F9" s="77"/>
      <c r="G9" s="69"/>
      <c r="H9" s="77"/>
      <c r="I9" s="69"/>
      <c r="J9" s="77"/>
      <c r="K9" s="69"/>
      <c r="L9" s="77"/>
      <c r="M9" s="121"/>
    </row>
    <row r="10" spans="1:15" s="54" customFormat="1" ht="53" thickTop="1" thickBot="1" x14ac:dyDescent="0.3">
      <c r="A10" s="247"/>
      <c r="B10" s="124" t="str">
        <f>מחוון!D18</f>
        <v>אחוז התלמידים הזכאים לבגרות מתוך סך כל התלמידים אשר ניגשו לבחינות הבגרות ולמדו במוסדות החינוך של המציע בשנות הלימודים תש"פ, תשפ"א, תשפ"ב</v>
      </c>
      <c r="C10" s="123" t="s">
        <v>54</v>
      </c>
      <c r="D10" s="76">
        <v>0.2</v>
      </c>
      <c r="E10" s="69"/>
      <c r="F10" s="77"/>
      <c r="G10" s="69"/>
      <c r="H10" s="77"/>
      <c r="I10" s="69"/>
      <c r="J10" s="77"/>
      <c r="K10" s="69"/>
      <c r="L10" s="77"/>
      <c r="M10" s="121"/>
    </row>
    <row r="11" spans="1:15" s="54" customFormat="1" ht="53" thickTop="1" thickBot="1" x14ac:dyDescent="0.3">
      <c r="A11" s="247"/>
      <c r="B11" s="124" t="str">
        <f>מחוון!D19</f>
        <v>אחוז התלמידים הזכאים להסמכה טכנולוגית 2.1  סך כל התלמידים אשר ניגשו לבחינות הסמכה טכנולוגית 2.1 ולמדו במוסדות החינוך של המציע בשנות הלימודים תש"פ, תשפ"א, תשפ"ב</v>
      </c>
      <c r="C11" s="123" t="s">
        <v>54</v>
      </c>
      <c r="D11" s="76">
        <v>0.2</v>
      </c>
      <c r="E11" s="69"/>
      <c r="F11" s="77"/>
      <c r="G11" s="69"/>
      <c r="H11" s="77"/>
      <c r="I11" s="69"/>
      <c r="J11" s="77"/>
      <c r="K11" s="69"/>
      <c r="L11" s="77"/>
      <c r="M11" s="121"/>
    </row>
    <row r="12" spans="1:15" s="54" customFormat="1" ht="14" thickTop="1" thickBot="1" x14ac:dyDescent="0.3">
      <c r="A12" s="247"/>
      <c r="B12" s="124" t="str">
        <f>מחוון!B20</f>
        <v>התרשמות מניסיון המציע בהפעלת מערכי בקרה</v>
      </c>
      <c r="C12" s="59" t="s">
        <v>19</v>
      </c>
      <c r="D12" s="76">
        <v>0.1</v>
      </c>
      <c r="E12" s="69"/>
      <c r="F12" s="77"/>
      <c r="G12" s="69"/>
      <c r="H12" s="77"/>
      <c r="I12" s="69"/>
      <c r="J12" s="77"/>
      <c r="K12" s="69"/>
      <c r="L12" s="77"/>
      <c r="M12" s="121"/>
    </row>
    <row r="13" spans="1:15" s="54" customFormat="1" ht="17.25" customHeight="1" thickBot="1" x14ac:dyDescent="0.3">
      <c r="A13" s="248"/>
      <c r="B13" s="85" t="s">
        <v>9</v>
      </c>
      <c r="C13" s="86"/>
      <c r="D13" s="87">
        <f>SUM(D5:D12)</f>
        <v>0.99999999999999989</v>
      </c>
      <c r="E13" s="88"/>
      <c r="F13" s="89"/>
      <c r="G13" s="88"/>
      <c r="H13" s="89"/>
      <c r="I13" s="88"/>
      <c r="J13" s="89"/>
      <c r="K13" s="88"/>
      <c r="L13" s="89"/>
      <c r="M13" s="90"/>
    </row>
    <row r="14" spans="1:15" s="54" customFormat="1" ht="17.25" customHeight="1" thickTop="1" thickBot="1" x14ac:dyDescent="0.3">
      <c r="A14" s="246" t="s">
        <v>33</v>
      </c>
      <c r="B14" s="78" t="s">
        <v>33</v>
      </c>
      <c r="C14" s="59" t="s">
        <v>19</v>
      </c>
      <c r="D14" s="79">
        <v>1</v>
      </c>
      <c r="E14" s="66"/>
      <c r="F14" s="68"/>
      <c r="G14" s="66"/>
      <c r="H14" s="68"/>
      <c r="I14" s="66"/>
      <c r="J14" s="77"/>
      <c r="K14" s="66"/>
      <c r="L14" s="77"/>
      <c r="M14" s="121" t="s">
        <v>55</v>
      </c>
    </row>
    <row r="15" spans="1:15" s="54" customFormat="1" ht="17.25" customHeight="1" thickBot="1" x14ac:dyDescent="0.3">
      <c r="A15" s="248"/>
      <c r="B15" s="85" t="s">
        <v>9</v>
      </c>
      <c r="C15" s="86"/>
      <c r="D15" s="87">
        <f>SUM(D14)</f>
        <v>1</v>
      </c>
      <c r="E15" s="88"/>
      <c r="F15" s="89"/>
      <c r="G15" s="88"/>
      <c r="H15" s="89"/>
      <c r="I15" s="88"/>
      <c r="J15" s="89"/>
      <c r="K15" s="88"/>
      <c r="L15" s="89"/>
      <c r="M15" s="90"/>
    </row>
    <row r="16" spans="1:15" s="54" customFormat="1" ht="65.5" thickTop="1" x14ac:dyDescent="0.25">
      <c r="A16" s="246" t="s">
        <v>105</v>
      </c>
      <c r="B16" s="78" t="str">
        <f>מחוון!D24</f>
        <v>שנות ניסיון בניהול בית ספר על יסודי מוכר או ניהל מרכז השכלה או ניהול תחום באחד או יותר מהתחומים הבאים: חינוכי או פדגוגי או טיפולי בהיקף של לפחות 500 בני נוער משכבות הגיל העל יסודי</v>
      </c>
      <c r="C16" s="123" t="s">
        <v>54</v>
      </c>
      <c r="D16" s="76">
        <v>0.4</v>
      </c>
      <c r="E16" s="66"/>
      <c r="F16" s="67"/>
      <c r="G16" s="69"/>
      <c r="H16" s="67"/>
      <c r="I16" s="69"/>
      <c r="J16" s="77"/>
      <c r="K16" s="69"/>
      <c r="L16" s="77"/>
      <c r="M16" s="121" t="s">
        <v>55</v>
      </c>
    </row>
    <row r="17" spans="1:13" s="54" customFormat="1" ht="23" x14ac:dyDescent="0.25">
      <c r="A17" s="247"/>
      <c r="B17" s="61" t="str">
        <f>מחוון!D28</f>
        <v>השכלה</v>
      </c>
      <c r="C17" s="123" t="s">
        <v>54</v>
      </c>
      <c r="D17" s="76">
        <v>0.4</v>
      </c>
      <c r="E17" s="66"/>
      <c r="F17" s="67"/>
      <c r="G17" s="69"/>
      <c r="H17" s="67"/>
      <c r="I17" s="69"/>
      <c r="J17" s="77"/>
      <c r="K17" s="69"/>
      <c r="L17" s="77"/>
      <c r="M17" s="121"/>
    </row>
    <row r="18" spans="1:13" s="54" customFormat="1" ht="13.5" thickBot="1" x14ac:dyDescent="0.3">
      <c r="A18" s="247"/>
      <c r="B18" s="78" t="s">
        <v>33</v>
      </c>
      <c r="C18" s="59" t="s">
        <v>19</v>
      </c>
      <c r="D18" s="62">
        <v>0.2</v>
      </c>
      <c r="E18" s="66"/>
      <c r="F18" s="68"/>
      <c r="G18" s="70"/>
      <c r="H18" s="68"/>
      <c r="I18" s="70"/>
      <c r="J18" s="68"/>
      <c r="K18" s="70"/>
      <c r="L18" s="68"/>
      <c r="M18" s="122" t="s">
        <v>55</v>
      </c>
    </row>
    <row r="19" spans="1:13" s="54" customFormat="1" ht="17.25" customHeight="1" thickBot="1" x14ac:dyDescent="0.3">
      <c r="A19" s="248"/>
      <c r="B19" s="85" t="s">
        <v>9</v>
      </c>
      <c r="C19" s="86"/>
      <c r="D19" s="87">
        <f>SUM(D16:D18)</f>
        <v>1</v>
      </c>
      <c r="E19" s="88"/>
      <c r="F19" s="89"/>
      <c r="G19" s="88"/>
      <c r="H19" s="89"/>
      <c r="I19" s="88"/>
      <c r="J19" s="89"/>
      <c r="K19" s="88"/>
      <c r="L19" s="89"/>
      <c r="M19" s="90"/>
    </row>
    <row r="20" spans="1:13" s="54" customFormat="1" ht="40" thickTop="1" thickBot="1" x14ac:dyDescent="0.3">
      <c r="A20" s="249" t="s">
        <v>115</v>
      </c>
      <c r="B20" s="80" t="str">
        <f>מחוון!D34</f>
        <v>שנות ניסיון בליווי פדגוגי והנחיית מורים ומנהלים או בעבודה פדגוגית לימודית ישירה עם נוער בעל צרכים ייחודיים, מקרב אוכלוסיות בסיכון ו/או נוער מנותק</v>
      </c>
      <c r="C20" s="123" t="s">
        <v>54</v>
      </c>
      <c r="D20" s="62">
        <v>0.6</v>
      </c>
      <c r="E20" s="123"/>
      <c r="F20" s="123"/>
      <c r="G20" s="123"/>
      <c r="H20" s="123"/>
      <c r="I20" s="123"/>
      <c r="J20" s="123"/>
      <c r="K20" s="123"/>
      <c r="L20" s="123"/>
      <c r="M20" s="123"/>
    </row>
    <row r="21" spans="1:13" s="54" customFormat="1" ht="24" thickTop="1" thickBot="1" x14ac:dyDescent="0.3">
      <c r="A21" s="250"/>
      <c r="B21" s="80" t="str">
        <f>מחוון!D38</f>
        <v>השכלה</v>
      </c>
      <c r="C21" s="123" t="s">
        <v>54</v>
      </c>
      <c r="D21" s="62">
        <v>0.4</v>
      </c>
      <c r="E21" s="123"/>
      <c r="F21" s="123"/>
      <c r="G21" s="123"/>
      <c r="H21" s="123"/>
      <c r="I21" s="123"/>
      <c r="J21" s="123"/>
      <c r="K21" s="123"/>
      <c r="L21" s="123"/>
      <c r="M21" s="123"/>
    </row>
    <row r="22" spans="1:13" s="54" customFormat="1" ht="14.5" thickBot="1" x14ac:dyDescent="0.3">
      <c r="A22" s="250"/>
      <c r="B22" s="85" t="s">
        <v>9</v>
      </c>
      <c r="C22" s="86"/>
      <c r="D22" s="87">
        <f>SUM(D20:D21)</f>
        <v>1</v>
      </c>
      <c r="E22" s="174"/>
      <c r="F22" s="174"/>
      <c r="G22" s="174"/>
      <c r="H22" s="174"/>
      <c r="I22" s="174"/>
      <c r="J22" s="174"/>
      <c r="K22" s="174"/>
      <c r="L22" s="174"/>
      <c r="M22" s="174"/>
    </row>
    <row r="23" spans="1:13" s="54" customFormat="1" ht="39.5" thickTop="1" x14ac:dyDescent="0.25">
      <c r="A23" s="247" t="s">
        <v>116</v>
      </c>
      <c r="B23" s="78" t="str">
        <f>מחוון!D42</f>
        <v xml:space="preserve">שנות ניסיון בהנחיה חינוכית-טיפולית של עובדים עם נוער בסיכון במסגרות של חינוך או במסגרות של שירותים חברתיים </v>
      </c>
      <c r="C23" s="123" t="s">
        <v>54</v>
      </c>
      <c r="D23" s="76">
        <v>0.4</v>
      </c>
      <c r="E23" s="123"/>
      <c r="F23" s="123"/>
      <c r="G23" s="123"/>
      <c r="H23" s="123"/>
      <c r="I23" s="123"/>
      <c r="J23" s="123"/>
      <c r="K23" s="123"/>
      <c r="L23" s="123"/>
      <c r="M23" s="123"/>
    </row>
    <row r="24" spans="1:13" s="54" customFormat="1" ht="26" x14ac:dyDescent="0.25">
      <c r="A24" s="247"/>
      <c r="B24" s="78" t="str">
        <f>מחוון!D46</f>
        <v>שנות ניסיון בעבודה חינוכית טיפולית במסגרות המטפלות באוכלוסיות של נוער בסיכון</v>
      </c>
      <c r="C24" s="123" t="s">
        <v>54</v>
      </c>
      <c r="D24" s="76">
        <v>0.3</v>
      </c>
      <c r="E24" s="123"/>
      <c r="F24" s="123"/>
      <c r="G24" s="123"/>
      <c r="H24" s="123"/>
      <c r="I24" s="123"/>
      <c r="J24" s="123"/>
      <c r="K24" s="123"/>
      <c r="L24" s="123"/>
      <c r="M24" s="123"/>
    </row>
    <row r="25" spans="1:13" s="54" customFormat="1" ht="23.5" thickBot="1" x14ac:dyDescent="0.3">
      <c r="A25" s="247"/>
      <c r="B25" s="78" t="s">
        <v>111</v>
      </c>
      <c r="C25" s="123" t="s">
        <v>54</v>
      </c>
      <c r="D25" s="76">
        <v>0.3</v>
      </c>
      <c r="E25" s="123"/>
      <c r="F25" s="123"/>
      <c r="G25" s="123"/>
      <c r="H25" s="123"/>
      <c r="I25" s="123"/>
      <c r="J25" s="123"/>
      <c r="K25" s="123"/>
      <c r="L25" s="123"/>
      <c r="M25" s="123"/>
    </row>
    <row r="26" spans="1:13" s="54" customFormat="1" ht="17.25" customHeight="1" thickBot="1" x14ac:dyDescent="0.3">
      <c r="A26" s="247"/>
      <c r="B26" s="85" t="s">
        <v>9</v>
      </c>
      <c r="C26" s="86"/>
      <c r="D26" s="87">
        <f>SUM(D23:D25)</f>
        <v>1</v>
      </c>
      <c r="E26" s="172"/>
      <c r="F26" s="173"/>
      <c r="G26" s="172"/>
      <c r="H26" s="173"/>
      <c r="I26" s="172"/>
      <c r="J26" s="173"/>
      <c r="K26" s="172"/>
      <c r="L26" s="173"/>
      <c r="M26" s="174"/>
    </row>
    <row r="27" spans="1:13" s="54" customFormat="1" ht="39.5" customHeight="1" thickTop="1" x14ac:dyDescent="0.25">
      <c r="A27" s="247" t="s">
        <v>73</v>
      </c>
      <c r="B27" s="78" t="str">
        <f>מחוון!D53</f>
        <v>תוכניות לשיפור תהליכי למידה והוראה, ותיאור מערך הנחיה והדרכה</v>
      </c>
      <c r="C27" s="59" t="s">
        <v>19</v>
      </c>
      <c r="D27" s="76">
        <f>מחוון!G53</f>
        <v>0.15</v>
      </c>
      <c r="E27" s="123"/>
      <c r="F27" s="123"/>
      <c r="G27" s="123"/>
      <c r="H27" s="123"/>
      <c r="I27" s="123"/>
      <c r="J27" s="123"/>
      <c r="K27" s="123"/>
      <c r="L27" s="123"/>
      <c r="M27" s="123"/>
    </row>
    <row r="28" spans="1:13" s="54" customFormat="1" ht="13" x14ac:dyDescent="0.25">
      <c r="A28" s="247"/>
      <c r="B28" s="78" t="str">
        <f>מחוון!D54</f>
        <v>תכניות חינוכיות ומנגנון לליווי תלמידים מתקשים</v>
      </c>
      <c r="C28" s="59" t="s">
        <v>19</v>
      </c>
      <c r="D28" s="76">
        <f>מחוון!G54</f>
        <v>0.15</v>
      </c>
      <c r="E28" s="123"/>
      <c r="F28" s="123"/>
      <c r="G28" s="123"/>
      <c r="H28" s="123"/>
      <c r="I28" s="123"/>
      <c r="J28" s="123"/>
      <c r="K28" s="123"/>
      <c r="L28" s="123"/>
      <c r="M28" s="123"/>
    </row>
    <row r="29" spans="1:13" s="54" customFormat="1" ht="13" x14ac:dyDescent="0.25">
      <c r="A29" s="247"/>
      <c r="B29" s="78" t="str">
        <f>מחוון!D55</f>
        <v>שיטות דיווח, תיעוד ורישום</v>
      </c>
      <c r="C29" s="59" t="s">
        <v>19</v>
      </c>
      <c r="D29" s="76">
        <f>מחוון!G55</f>
        <v>0.1</v>
      </c>
      <c r="E29" s="123"/>
      <c r="F29" s="123"/>
      <c r="G29" s="123"/>
      <c r="H29" s="123"/>
      <c r="I29" s="123"/>
      <c r="J29" s="123"/>
      <c r="K29" s="123"/>
      <c r="L29" s="123"/>
      <c r="M29" s="123"/>
    </row>
    <row r="30" spans="1:13" s="54" customFormat="1" ht="13" x14ac:dyDescent="0.25">
      <c r="A30" s="247"/>
      <c r="B30" s="78" t="str">
        <f>מחוון!D56</f>
        <v>מודל להקמת רשת בוגרי התוכנית</v>
      </c>
      <c r="C30" s="59" t="s">
        <v>19</v>
      </c>
      <c r="D30" s="76">
        <f>מחוון!G56</f>
        <v>0.1</v>
      </c>
      <c r="E30" s="123"/>
      <c r="F30" s="123"/>
      <c r="G30" s="123"/>
      <c r="H30" s="123"/>
      <c r="I30" s="123"/>
      <c r="J30" s="123"/>
      <c r="K30" s="123"/>
      <c r="L30" s="123"/>
      <c r="M30" s="123"/>
    </row>
    <row r="31" spans="1:13" s="54" customFormat="1" ht="26" x14ac:dyDescent="0.25">
      <c r="A31" s="247"/>
      <c r="B31" s="78" t="str">
        <f>מחוון!D57</f>
        <v>מודל פדגוגי לפיתוח ויישום דרכי הוראה ,למידה והערכה חדשניות</v>
      </c>
      <c r="C31" s="59" t="s">
        <v>19</v>
      </c>
      <c r="D31" s="76">
        <f>מחוון!G57</f>
        <v>0.15</v>
      </c>
      <c r="E31" s="123"/>
      <c r="F31" s="123"/>
      <c r="G31" s="123"/>
      <c r="H31" s="123"/>
      <c r="I31" s="123"/>
      <c r="J31" s="123"/>
      <c r="K31" s="123"/>
      <c r="L31" s="123"/>
      <c r="M31" s="123"/>
    </row>
    <row r="32" spans="1:13" s="54" customFormat="1" ht="13" x14ac:dyDescent="0.25">
      <c r="A32" s="247"/>
      <c r="B32" s="78" t="str">
        <f>מחוון!D58</f>
        <v>תוכניות החינוך-טיפול</v>
      </c>
      <c r="C32" s="59" t="s">
        <v>19</v>
      </c>
      <c r="D32" s="76">
        <f>מחוון!G58</f>
        <v>0.15</v>
      </c>
      <c r="E32" s="123"/>
      <c r="F32" s="123"/>
      <c r="G32" s="123"/>
      <c r="H32" s="123"/>
      <c r="I32" s="123"/>
      <c r="J32" s="123"/>
      <c r="K32" s="123"/>
      <c r="L32" s="123"/>
      <c r="M32" s="123"/>
    </row>
    <row r="33" spans="1:15" s="54" customFormat="1" ht="39" x14ac:dyDescent="0.25">
      <c r="A33" s="247"/>
      <c r="B33" s="78" t="str">
        <f>מחוון!D59</f>
        <v>תכנית הדרכות והשתלמויות לצוות העובדים לצרכי הכשרה וריענון, לרבות התייחסות למנגנונים מוצעים לניהול, שיתוף והפצת ידע בארגון בעת מתן השירותים</v>
      </c>
      <c r="C33" s="59" t="s">
        <v>19</v>
      </c>
      <c r="D33" s="76">
        <f>מחוון!G59</f>
        <v>0.1</v>
      </c>
      <c r="E33" s="123"/>
      <c r="F33" s="123"/>
      <c r="G33" s="123"/>
      <c r="H33" s="123"/>
      <c r="I33" s="123"/>
      <c r="J33" s="123"/>
      <c r="K33" s="123"/>
      <c r="L33" s="123"/>
      <c r="M33" s="123"/>
    </row>
    <row r="34" spans="1:15" s="54" customFormat="1" ht="14" customHeight="1" thickBot="1" x14ac:dyDescent="0.3">
      <c r="A34" s="247"/>
      <c r="B34" s="78" t="str">
        <f>מחוון!D60</f>
        <v xml:space="preserve">התרשמות כללית </v>
      </c>
      <c r="C34" s="59" t="s">
        <v>19</v>
      </c>
      <c r="D34" s="76">
        <f>מחוון!G60</f>
        <v>0.1</v>
      </c>
      <c r="E34" s="123"/>
      <c r="F34" s="123"/>
      <c r="G34" s="123"/>
      <c r="H34" s="123"/>
      <c r="I34" s="123"/>
      <c r="J34" s="123"/>
      <c r="K34" s="123"/>
      <c r="L34" s="123"/>
      <c r="M34" s="123"/>
    </row>
    <row r="35" spans="1:15" s="54" customFormat="1" ht="14.5" thickBot="1" x14ac:dyDescent="0.3">
      <c r="A35" s="248"/>
      <c r="B35" s="85" t="s">
        <v>9</v>
      </c>
      <c r="C35" s="86"/>
      <c r="D35" s="87">
        <f>SUM(D27:D34)</f>
        <v>1</v>
      </c>
      <c r="E35" s="172"/>
      <c r="F35" s="173"/>
      <c r="G35" s="172"/>
      <c r="H35" s="173"/>
      <c r="I35" s="172"/>
      <c r="J35" s="173"/>
      <c r="K35" s="172"/>
      <c r="L35" s="173"/>
      <c r="M35" s="174"/>
    </row>
    <row r="36" spans="1:15" s="54" customFormat="1" ht="13.5" thickTop="1" x14ac:dyDescent="0.25">
      <c r="A36" s="249" t="str">
        <f>מחוון!A61</f>
        <v>ראיון עם הצוות המוביל של המציע</v>
      </c>
      <c r="B36" s="123" t="str">
        <f>מחוון!E61</f>
        <v>ניסיון בעבודה עם נוער בסיכון</v>
      </c>
      <c r="C36" s="59" t="s">
        <v>19</v>
      </c>
      <c r="D36" s="76">
        <f>מחוון!G61</f>
        <v>0.2</v>
      </c>
      <c r="E36" s="123"/>
      <c r="F36" s="123"/>
      <c r="G36" s="123"/>
      <c r="H36" s="123"/>
      <c r="I36" s="123"/>
      <c r="J36" s="123"/>
      <c r="K36" s="123"/>
      <c r="L36" s="123"/>
      <c r="M36" s="123"/>
    </row>
    <row r="37" spans="1:15" s="54" customFormat="1" ht="13" x14ac:dyDescent="0.25">
      <c r="A37" s="250"/>
      <c r="B37" s="123" t="str">
        <f>מחוון!E62</f>
        <v>היכרות עם האתגרים המיוחדים של תוכנית הילה</v>
      </c>
      <c r="C37" s="59" t="s">
        <v>19</v>
      </c>
      <c r="D37" s="76">
        <f>מחוון!G62</f>
        <v>0.2</v>
      </c>
      <c r="E37" s="123"/>
      <c r="F37" s="123"/>
      <c r="G37" s="123"/>
      <c r="H37" s="123"/>
      <c r="I37" s="123"/>
      <c r="J37" s="123"/>
      <c r="K37" s="123"/>
      <c r="L37" s="123"/>
      <c r="M37" s="123"/>
    </row>
    <row r="38" spans="1:15" s="54" customFormat="1" ht="13" x14ac:dyDescent="0.25">
      <c r="A38" s="250"/>
      <c r="B38" s="123" t="str">
        <f>מחוון!E63</f>
        <v>ניסיון בניהול פרוייקטים ארציים</v>
      </c>
      <c r="C38" s="59" t="s">
        <v>19</v>
      </c>
      <c r="D38" s="76">
        <f>מחוון!G63</f>
        <v>0.15</v>
      </c>
      <c r="E38" s="123"/>
      <c r="F38" s="123"/>
      <c r="G38" s="123"/>
      <c r="H38" s="123"/>
      <c r="I38" s="123"/>
      <c r="J38" s="123"/>
      <c r="K38" s="123"/>
      <c r="L38" s="123"/>
      <c r="M38" s="123"/>
    </row>
    <row r="39" spans="1:15" s="54" customFormat="1" ht="13" x14ac:dyDescent="0.25">
      <c r="A39" s="250"/>
      <c r="B39" s="123" t="str">
        <f>מחוון!E64</f>
        <v>ניסיון בעבודה ותיאום עם משרדי ממשלה</v>
      </c>
      <c r="C39" s="59" t="s">
        <v>19</v>
      </c>
      <c r="D39" s="76">
        <f>מחוון!G64</f>
        <v>0.15</v>
      </c>
      <c r="E39" s="123"/>
      <c r="F39" s="123"/>
      <c r="G39" s="123"/>
      <c r="H39" s="123"/>
      <c r="I39" s="123"/>
      <c r="J39" s="123"/>
      <c r="K39" s="123"/>
      <c r="L39" s="123"/>
      <c r="M39" s="123"/>
    </row>
    <row r="40" spans="1:15" s="54" customFormat="1" ht="13" x14ac:dyDescent="0.25">
      <c r="A40" s="250"/>
      <c r="B40" s="123" t="str">
        <f>מחוון!E65</f>
        <v>ניסיון בעבודה עם אוכלוסיית חסות הנוער</v>
      </c>
      <c r="C40" s="59" t="s">
        <v>19</v>
      </c>
      <c r="D40" s="76">
        <f>מחוון!G65</f>
        <v>0.15</v>
      </c>
      <c r="E40" s="123"/>
      <c r="F40" s="123"/>
      <c r="G40" s="123"/>
      <c r="H40" s="123"/>
      <c r="I40" s="123"/>
      <c r="J40" s="123"/>
      <c r="K40" s="123"/>
      <c r="L40" s="123"/>
      <c r="M40" s="123"/>
    </row>
    <row r="41" spans="1:15" s="54" customFormat="1" ht="13.5" thickBot="1" x14ac:dyDescent="0.3">
      <c r="A41" s="250"/>
      <c r="B41" s="123" t="str">
        <f>מחוון!E66</f>
        <v xml:space="preserve">התרשמות כללית </v>
      </c>
      <c r="C41" s="59" t="s">
        <v>19</v>
      </c>
      <c r="D41" s="76">
        <f>מחוון!G66</f>
        <v>0.15</v>
      </c>
      <c r="E41" s="123"/>
      <c r="F41" s="123"/>
      <c r="G41" s="123"/>
      <c r="H41" s="123"/>
      <c r="I41" s="123"/>
      <c r="J41" s="123"/>
      <c r="K41" s="123"/>
      <c r="L41" s="123"/>
      <c r="M41" s="123"/>
    </row>
    <row r="42" spans="1:15" s="54" customFormat="1" ht="17.25" customHeight="1" thickBot="1" x14ac:dyDescent="0.3">
      <c r="A42" s="251"/>
      <c r="B42" s="85" t="s">
        <v>9</v>
      </c>
      <c r="C42" s="86"/>
      <c r="D42" s="87">
        <f>SUM(D36:D41)</f>
        <v>1</v>
      </c>
      <c r="E42" s="88"/>
      <c r="F42" s="89"/>
      <c r="G42" s="88"/>
      <c r="H42" s="89"/>
      <c r="I42" s="88"/>
      <c r="J42" s="89"/>
      <c r="K42" s="88"/>
      <c r="L42" s="89"/>
      <c r="M42" s="90"/>
    </row>
    <row r="43" spans="1:15" s="54" customFormat="1" ht="17.25" customHeight="1" thickTop="1" x14ac:dyDescent="0.25">
      <c r="A43" s="246" t="s">
        <v>61</v>
      </c>
      <c r="B43" s="258" t="s">
        <v>2</v>
      </c>
      <c r="C43" s="240" t="s">
        <v>57</v>
      </c>
      <c r="D43" s="240" t="s">
        <v>58</v>
      </c>
      <c r="E43" s="53" t="s">
        <v>5</v>
      </c>
      <c r="F43" s="75">
        <v>1</v>
      </c>
      <c r="G43" s="53" t="s">
        <v>5</v>
      </c>
      <c r="H43" s="75">
        <v>2</v>
      </c>
      <c r="I43" s="53" t="s">
        <v>5</v>
      </c>
      <c r="J43" s="75">
        <v>3</v>
      </c>
      <c r="K43" s="53" t="s">
        <v>5</v>
      </c>
      <c r="L43" s="75">
        <v>4</v>
      </c>
      <c r="M43" s="240" t="s">
        <v>8</v>
      </c>
    </row>
    <row r="44" spans="1:15" s="54" customFormat="1" ht="17.25" customHeight="1" thickBot="1" x14ac:dyDescent="0.3">
      <c r="A44" s="247"/>
      <c r="B44" s="259"/>
      <c r="C44" s="241"/>
      <c r="D44" s="241"/>
      <c r="E44" s="56" t="s">
        <v>6</v>
      </c>
      <c r="F44" s="57" t="s">
        <v>7</v>
      </c>
      <c r="G44" s="56" t="s">
        <v>6</v>
      </c>
      <c r="H44" s="57" t="s">
        <v>7</v>
      </c>
      <c r="I44" s="56" t="s">
        <v>6</v>
      </c>
      <c r="J44" s="57" t="s">
        <v>7</v>
      </c>
      <c r="K44" s="56" t="s">
        <v>6</v>
      </c>
      <c r="L44" s="57" t="s">
        <v>7</v>
      </c>
      <c r="M44" s="241"/>
      <c r="O44" s="58"/>
    </row>
    <row r="45" spans="1:15" s="54" customFormat="1" ht="52.5" thickTop="1" x14ac:dyDescent="0.25">
      <c r="A45" s="247"/>
      <c r="B45" s="125" t="s">
        <v>144</v>
      </c>
      <c r="C45" s="125" t="s">
        <v>145</v>
      </c>
      <c r="D45" s="82">
        <v>64800</v>
      </c>
      <c r="E45" s="71"/>
      <c r="F45" s="83"/>
      <c r="G45" s="84"/>
      <c r="H45" s="83"/>
      <c r="I45" s="84"/>
      <c r="J45" s="83"/>
      <c r="K45" s="84"/>
      <c r="L45" s="83"/>
      <c r="M45" s="81"/>
    </row>
    <row r="46" spans="1:15" s="54" customFormat="1" ht="52" x14ac:dyDescent="0.25">
      <c r="A46" s="247"/>
      <c r="B46" s="125" t="s">
        <v>146</v>
      </c>
      <c r="C46" s="125" t="s">
        <v>145</v>
      </c>
      <c r="D46" s="175">
        <v>9600</v>
      </c>
      <c r="E46" s="71"/>
      <c r="F46" s="176"/>
      <c r="G46" s="71"/>
      <c r="H46" s="176"/>
      <c r="I46" s="71"/>
      <c r="J46" s="176"/>
      <c r="K46" s="71"/>
      <c r="L46" s="176"/>
      <c r="M46" s="177"/>
    </row>
    <row r="47" spans="1:15" s="54" customFormat="1" ht="13" x14ac:dyDescent="0.25">
      <c r="A47" s="247"/>
      <c r="B47" s="125" t="s">
        <v>147</v>
      </c>
      <c r="C47" s="125" t="s">
        <v>148</v>
      </c>
      <c r="D47" s="175">
        <v>43000</v>
      </c>
      <c r="E47" s="71"/>
      <c r="F47" s="176"/>
      <c r="G47" s="71"/>
      <c r="H47" s="176"/>
      <c r="I47" s="71"/>
      <c r="J47" s="176"/>
      <c r="K47" s="71"/>
      <c r="L47" s="176"/>
      <c r="M47" s="177"/>
    </row>
    <row r="48" spans="1:15" s="54" customFormat="1" ht="13" x14ac:dyDescent="0.25">
      <c r="A48" s="247"/>
      <c r="B48" s="125" t="s">
        <v>149</v>
      </c>
      <c r="C48" s="125" t="s">
        <v>148</v>
      </c>
      <c r="D48" s="175">
        <v>133000</v>
      </c>
      <c r="E48" s="71"/>
      <c r="F48" s="176"/>
      <c r="G48" s="71"/>
      <c r="H48" s="176"/>
      <c r="I48" s="71"/>
      <c r="J48" s="176"/>
      <c r="K48" s="71"/>
      <c r="L48" s="176"/>
      <c r="M48" s="177"/>
    </row>
    <row r="49" spans="1:13" s="54" customFormat="1" ht="26" x14ac:dyDescent="0.25">
      <c r="A49" s="247"/>
      <c r="B49" s="125" t="s">
        <v>150</v>
      </c>
      <c r="C49" s="125" t="s">
        <v>151</v>
      </c>
      <c r="D49" s="175">
        <v>15000</v>
      </c>
      <c r="E49" s="71"/>
      <c r="F49" s="176"/>
      <c r="G49" s="71"/>
      <c r="H49" s="176"/>
      <c r="I49" s="71"/>
      <c r="J49" s="176"/>
      <c r="K49" s="71"/>
      <c r="L49" s="176"/>
      <c r="M49" s="177"/>
    </row>
    <row r="50" spans="1:13" s="54" customFormat="1" ht="26" x14ac:dyDescent="0.25">
      <c r="A50" s="247"/>
      <c r="B50" s="125" t="s">
        <v>152</v>
      </c>
      <c r="C50" s="125" t="s">
        <v>151</v>
      </c>
      <c r="D50" s="175">
        <v>17500</v>
      </c>
      <c r="E50" s="71"/>
      <c r="F50" s="176"/>
      <c r="G50" s="71"/>
      <c r="H50" s="176"/>
      <c r="I50" s="71"/>
      <c r="J50" s="176"/>
      <c r="K50" s="71"/>
      <c r="L50" s="176"/>
      <c r="M50" s="177"/>
    </row>
    <row r="51" spans="1:13" s="54" customFormat="1" ht="26" x14ac:dyDescent="0.25">
      <c r="A51" s="247"/>
      <c r="B51" s="125" t="s">
        <v>153</v>
      </c>
      <c r="C51" s="125" t="s">
        <v>151</v>
      </c>
      <c r="D51" s="175">
        <v>17500</v>
      </c>
      <c r="E51" s="71"/>
      <c r="F51" s="176"/>
      <c r="G51" s="71"/>
      <c r="H51" s="176"/>
      <c r="I51" s="71"/>
      <c r="J51" s="176"/>
      <c r="K51" s="71"/>
      <c r="L51" s="176"/>
      <c r="M51" s="177"/>
    </row>
    <row r="52" spans="1:13" s="54" customFormat="1" ht="13" x14ac:dyDescent="0.25">
      <c r="A52" s="247"/>
      <c r="B52" s="125" t="s">
        <v>154</v>
      </c>
      <c r="C52" s="125" t="s">
        <v>168</v>
      </c>
      <c r="D52" s="175">
        <v>550</v>
      </c>
      <c r="E52" s="71"/>
      <c r="F52" s="176"/>
      <c r="G52" s="71"/>
      <c r="H52" s="176"/>
      <c r="I52" s="71"/>
      <c r="J52" s="176"/>
      <c r="K52" s="71"/>
      <c r="L52" s="176"/>
      <c r="M52" s="177"/>
    </row>
    <row r="53" spans="1:13" s="54" customFormat="1" ht="13" x14ac:dyDescent="0.25">
      <c r="A53" s="247"/>
      <c r="B53" s="125" t="s">
        <v>155</v>
      </c>
      <c r="C53" s="125" t="s">
        <v>156</v>
      </c>
      <c r="D53" s="175">
        <v>20</v>
      </c>
      <c r="E53" s="71"/>
      <c r="F53" s="176"/>
      <c r="G53" s="71"/>
      <c r="H53" s="176"/>
      <c r="I53" s="71"/>
      <c r="J53" s="176"/>
      <c r="K53" s="71"/>
      <c r="L53" s="176"/>
      <c r="M53" s="177"/>
    </row>
    <row r="54" spans="1:13" s="54" customFormat="1" ht="13" x14ac:dyDescent="0.25">
      <c r="A54" s="247"/>
      <c r="B54" s="125" t="s">
        <v>157</v>
      </c>
      <c r="C54" s="125" t="s">
        <v>156</v>
      </c>
      <c r="D54" s="175">
        <v>300</v>
      </c>
      <c r="E54" s="71"/>
      <c r="F54" s="176"/>
      <c r="G54" s="71"/>
      <c r="H54" s="176"/>
      <c r="I54" s="71"/>
      <c r="J54" s="176"/>
      <c r="K54" s="71"/>
      <c r="L54" s="176"/>
      <c r="M54" s="177"/>
    </row>
    <row r="55" spans="1:13" s="54" customFormat="1" ht="26" x14ac:dyDescent="0.25">
      <c r="A55" s="247"/>
      <c r="B55" s="125" t="s">
        <v>158</v>
      </c>
      <c r="C55" s="125" t="s">
        <v>159</v>
      </c>
      <c r="D55" s="175">
        <v>3500</v>
      </c>
      <c r="E55" s="71"/>
      <c r="F55" s="176"/>
      <c r="G55" s="71"/>
      <c r="H55" s="176"/>
      <c r="I55" s="71"/>
      <c r="J55" s="176"/>
      <c r="K55" s="71"/>
      <c r="L55" s="176"/>
      <c r="M55" s="177"/>
    </row>
    <row r="56" spans="1:13" s="54" customFormat="1" ht="13" x14ac:dyDescent="0.25">
      <c r="A56" s="247"/>
      <c r="B56" s="125" t="s">
        <v>160</v>
      </c>
      <c r="C56" s="125" t="s">
        <v>161</v>
      </c>
      <c r="D56" s="175">
        <v>150</v>
      </c>
      <c r="E56" s="71"/>
      <c r="F56" s="176"/>
      <c r="G56" s="71"/>
      <c r="H56" s="176"/>
      <c r="I56" s="71"/>
      <c r="J56" s="176"/>
      <c r="K56" s="71"/>
      <c r="L56" s="176"/>
      <c r="M56" s="177"/>
    </row>
    <row r="57" spans="1:13" s="54" customFormat="1" ht="13" x14ac:dyDescent="0.25">
      <c r="A57" s="247"/>
      <c r="B57" s="125" t="s">
        <v>162</v>
      </c>
      <c r="C57" s="125" t="s">
        <v>163</v>
      </c>
      <c r="D57" s="175">
        <v>54000</v>
      </c>
      <c r="E57" s="71"/>
      <c r="F57" s="72"/>
      <c r="G57" s="73"/>
      <c r="H57" s="72"/>
      <c r="I57" s="73"/>
      <c r="J57" s="72"/>
      <c r="K57" s="73"/>
      <c r="L57" s="72"/>
      <c r="M57" s="63"/>
    </row>
    <row r="58" spans="1:13" s="54" customFormat="1" ht="13" x14ac:dyDescent="0.25">
      <c r="A58" s="247"/>
      <c r="B58" s="125" t="s">
        <v>164</v>
      </c>
      <c r="C58" s="125" t="s">
        <v>165</v>
      </c>
      <c r="D58" s="175">
        <v>150</v>
      </c>
      <c r="E58" s="71"/>
      <c r="F58" s="72"/>
      <c r="G58" s="73"/>
      <c r="H58" s="72"/>
      <c r="I58" s="73"/>
      <c r="J58" s="72"/>
      <c r="K58" s="73"/>
      <c r="L58" s="72"/>
      <c r="M58" s="63"/>
    </row>
    <row r="59" spans="1:13" s="54" customFormat="1" ht="13.5" thickBot="1" x14ac:dyDescent="0.3">
      <c r="A59" s="247"/>
      <c r="B59" s="125" t="s">
        <v>166</v>
      </c>
      <c r="C59" s="125" t="s">
        <v>167</v>
      </c>
      <c r="D59" s="175">
        <v>150</v>
      </c>
      <c r="E59" s="71"/>
      <c r="F59" s="72"/>
      <c r="G59" s="73"/>
      <c r="H59" s="72"/>
      <c r="I59" s="73"/>
      <c r="J59" s="72"/>
      <c r="K59" s="73"/>
      <c r="L59" s="72"/>
      <c r="M59" s="63"/>
    </row>
    <row r="60" spans="1:13" s="54" customFormat="1" ht="17.25" customHeight="1" thickBot="1" x14ac:dyDescent="0.3">
      <c r="A60" s="247"/>
      <c r="B60" s="126" t="s">
        <v>23</v>
      </c>
      <c r="C60" s="86"/>
      <c r="D60" s="91"/>
      <c r="E60" s="88"/>
      <c r="F60" s="89"/>
      <c r="G60" s="88"/>
      <c r="H60" s="89"/>
      <c r="I60" s="88"/>
      <c r="J60" s="89"/>
      <c r="K60" s="88"/>
      <c r="L60" s="89"/>
      <c r="M60" s="90"/>
    </row>
    <row r="61" spans="1:13" s="54" customFormat="1" ht="17.25" customHeight="1" thickTop="1" thickBot="1" x14ac:dyDescent="0.3">
      <c r="A61" s="248"/>
      <c r="B61" s="126" t="s">
        <v>24</v>
      </c>
      <c r="C61" s="86"/>
      <c r="D61" s="92"/>
      <c r="E61" s="93"/>
      <c r="F61" s="89"/>
      <c r="G61" s="88"/>
      <c r="H61" s="89"/>
      <c r="I61" s="88"/>
      <c r="J61" s="89"/>
      <c r="K61" s="88"/>
      <c r="L61" s="89"/>
      <c r="M61" s="90"/>
    </row>
    <row r="62" spans="1:13" s="54" customFormat="1" ht="17.25" customHeight="1" thickTop="1" x14ac:dyDescent="0.25"/>
    <row r="63" spans="1:13" ht="17.25" customHeight="1" x14ac:dyDescent="0.3">
      <c r="F63" s="142"/>
    </row>
  </sheetData>
  <mergeCells count="16">
    <mergeCell ref="D1:H2"/>
    <mergeCell ref="B43:B44"/>
    <mergeCell ref="C43:C44"/>
    <mergeCell ref="D43:D44"/>
    <mergeCell ref="A16:A19"/>
    <mergeCell ref="A14:A15"/>
    <mergeCell ref="A3:B4"/>
    <mergeCell ref="A5:A13"/>
    <mergeCell ref="A43:A61"/>
    <mergeCell ref="A27:A35"/>
    <mergeCell ref="A36:A42"/>
    <mergeCell ref="A23:A26"/>
    <mergeCell ref="A20:A22"/>
    <mergeCell ref="M43:M44"/>
    <mergeCell ref="M3:M4"/>
    <mergeCell ref="C3:C4"/>
  </mergeCells>
  <phoneticPr fontId="0" type="noConversion"/>
  <conditionalFormatting sqref="D13 D15 D19 D26 D35 D42">
    <cfRule type="cellIs" dxfId="2" priority="2" stopIfTrue="1" operator="notEqual">
      <formula>1</formula>
    </cfRule>
  </conditionalFormatting>
  <conditionalFormatting sqref="D22">
    <cfRule type="cellIs" dxfId="1" priority="1" stopIfTrue="1" operator="notEqual">
      <formula>1</formula>
    </cfRule>
  </conditionalFormatting>
  <printOptions horizontalCentered="1"/>
  <pageMargins left="0" right="0.15748031496062992" top="0.47244094488188981" bottom="0" header="0" footer="0"/>
  <pageSetup paperSize="9" scale="94" orientation="landscape" horizontalDpi="300" verticalDpi="300" r:id="rId1"/>
  <headerFooter alignWithMargins="0">
    <oddFooter>&amp;L&amp;A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31"/>
  <sheetViews>
    <sheetView rightToLeft="1" view="pageBreakPreview" topLeftCell="B1" zoomScaleNormal="100" zoomScaleSheetLayoutView="100" workbookViewId="0">
      <selection activeCell="J8" sqref="J8"/>
    </sheetView>
    <sheetView rightToLeft="1" topLeftCell="C1" zoomScaleNormal="100" workbookViewId="1">
      <selection activeCell="C3" sqref="C3"/>
    </sheetView>
  </sheetViews>
  <sheetFormatPr defaultColWidth="9.1796875" defaultRowHeight="17.25" customHeight="1" x14ac:dyDescent="0.3"/>
  <cols>
    <col min="1" max="1" width="6.26953125" style="11" customWidth="1"/>
    <col min="2" max="2" width="19.81640625" style="11" customWidth="1"/>
    <col min="3" max="10" width="12.81640625" style="11" customWidth="1"/>
    <col min="11" max="11" width="10" style="11" customWidth="1"/>
    <col min="12" max="12" width="10.7265625" style="11" customWidth="1"/>
    <col min="13" max="13" width="8.7265625" style="11" customWidth="1"/>
    <col min="14" max="14" width="9.7265625" style="11" bestFit="1" customWidth="1"/>
    <col min="15" max="15" width="24.1796875" style="11" customWidth="1"/>
    <col min="16" max="16384" width="9.1796875" style="11"/>
  </cols>
  <sheetData>
    <row r="1" spans="1:15" s="8" customFormat="1" ht="30" customHeight="1" thickTop="1" x14ac:dyDescent="0.3">
      <c r="A1" s="276" t="s">
        <v>18</v>
      </c>
      <c r="B1" s="277"/>
      <c r="C1" s="33" t="s">
        <v>20</v>
      </c>
      <c r="D1" s="252" t="str">
        <f>קריטריונים!D1</f>
        <v>הנושא: הפעלת שירותי חינוך והשכלה לנוער מנותק (תוכנית היל"ה)</v>
      </c>
      <c r="E1" s="253"/>
      <c r="F1" s="253"/>
      <c r="G1" s="253"/>
      <c r="H1" s="253"/>
      <c r="I1" s="253"/>
      <c r="J1" s="253"/>
      <c r="K1" s="254"/>
      <c r="L1" s="34" t="s">
        <v>0</v>
      </c>
      <c r="M1" s="35">
        <v>2</v>
      </c>
      <c r="N1" s="36" t="s">
        <v>21</v>
      </c>
      <c r="O1" s="37"/>
    </row>
    <row r="2" spans="1:15" s="8" customFormat="1" ht="30" customHeight="1" thickBot="1" x14ac:dyDescent="0.35">
      <c r="A2" s="278" t="s">
        <v>133</v>
      </c>
      <c r="B2" s="279"/>
      <c r="C2" s="45" t="s">
        <v>169</v>
      </c>
      <c r="D2" s="255"/>
      <c r="E2" s="256"/>
      <c r="F2" s="256"/>
      <c r="G2" s="256"/>
      <c r="H2" s="256"/>
      <c r="I2" s="256"/>
      <c r="J2" s="256"/>
      <c r="K2" s="257"/>
      <c r="L2" s="38" t="s">
        <v>1</v>
      </c>
      <c r="M2" s="39">
        <v>2</v>
      </c>
      <c r="N2" s="40" t="s">
        <v>22</v>
      </c>
      <c r="O2" s="41"/>
    </row>
    <row r="3" spans="1:15" s="15" customFormat="1" ht="17.25" customHeight="1" thickTop="1" thickBot="1" x14ac:dyDescent="0.35">
      <c r="A3" s="12"/>
      <c r="B3" s="13"/>
      <c r="C3" s="14"/>
      <c r="D3" s="272" t="s">
        <v>29</v>
      </c>
      <c r="E3" s="273"/>
      <c r="F3" s="273"/>
      <c r="G3" s="273"/>
      <c r="H3" s="273"/>
      <c r="I3" s="273"/>
      <c r="J3" s="273"/>
      <c r="K3" s="5">
        <v>0.7</v>
      </c>
      <c r="L3" s="13" t="s">
        <v>30</v>
      </c>
      <c r="M3" s="5">
        <v>0.3</v>
      </c>
      <c r="N3" s="13" t="s">
        <v>17</v>
      </c>
      <c r="O3" s="14"/>
    </row>
    <row r="4" spans="1:15" s="103" customFormat="1" ht="20.149999999999999" customHeight="1" thickTop="1" x14ac:dyDescent="0.25">
      <c r="A4" s="260" t="s">
        <v>10</v>
      </c>
      <c r="B4" s="282" t="s">
        <v>11</v>
      </c>
      <c r="C4" s="260" t="s">
        <v>12</v>
      </c>
      <c r="D4" s="263" t="s">
        <v>37</v>
      </c>
      <c r="E4" s="263" t="s">
        <v>33</v>
      </c>
      <c r="F4" s="263" t="s">
        <v>105</v>
      </c>
      <c r="G4" s="263" t="s">
        <v>115</v>
      </c>
      <c r="H4" s="263" t="s">
        <v>116</v>
      </c>
      <c r="I4" s="263" t="s">
        <v>96</v>
      </c>
      <c r="J4" s="263" t="s">
        <v>124</v>
      </c>
      <c r="K4" s="288" t="s">
        <v>38</v>
      </c>
      <c r="L4" s="291" t="s">
        <v>39</v>
      </c>
      <c r="M4" s="288" t="s">
        <v>40</v>
      </c>
      <c r="N4" s="264" t="s">
        <v>68</v>
      </c>
      <c r="O4" s="285" t="s">
        <v>42</v>
      </c>
    </row>
    <row r="5" spans="1:15" s="103" customFormat="1" ht="20.149999999999999" customHeight="1" x14ac:dyDescent="0.25">
      <c r="A5" s="261"/>
      <c r="B5" s="283"/>
      <c r="C5" s="261"/>
      <c r="D5" s="263"/>
      <c r="E5" s="263"/>
      <c r="F5" s="263"/>
      <c r="G5" s="263"/>
      <c r="H5" s="263"/>
      <c r="I5" s="263"/>
      <c r="J5" s="263"/>
      <c r="K5" s="289"/>
      <c r="L5" s="292"/>
      <c r="M5" s="289"/>
      <c r="N5" s="265"/>
      <c r="O5" s="286"/>
    </row>
    <row r="6" spans="1:15" s="103" customFormat="1" ht="20.149999999999999" customHeight="1" thickBot="1" x14ac:dyDescent="0.3">
      <c r="A6" s="261"/>
      <c r="B6" s="283"/>
      <c r="C6" s="262"/>
      <c r="D6" s="263"/>
      <c r="E6" s="263"/>
      <c r="F6" s="263"/>
      <c r="G6" s="263"/>
      <c r="H6" s="263"/>
      <c r="I6" s="263"/>
      <c r="J6" s="263"/>
      <c r="K6" s="290"/>
      <c r="L6" s="293"/>
      <c r="M6" s="290"/>
      <c r="N6" s="266"/>
      <c r="O6" s="286"/>
    </row>
    <row r="7" spans="1:15" s="104" customFormat="1" ht="18" customHeight="1" thickTop="1" thickBot="1" x14ac:dyDescent="0.3">
      <c r="A7" s="262"/>
      <c r="B7" s="284"/>
      <c r="C7" s="16" t="s">
        <v>13</v>
      </c>
      <c r="D7" s="1">
        <v>0.3</v>
      </c>
      <c r="E7" s="2">
        <v>0.1</v>
      </c>
      <c r="F7" s="2">
        <v>0.15</v>
      </c>
      <c r="G7" s="2">
        <v>0.05</v>
      </c>
      <c r="H7" s="2">
        <v>0.05</v>
      </c>
      <c r="I7" s="2">
        <v>0.15</v>
      </c>
      <c r="J7" s="2">
        <v>0.2</v>
      </c>
      <c r="K7" s="3">
        <f>SUM(D7:J7)</f>
        <v>1.0000000000000002</v>
      </c>
      <c r="L7" s="1">
        <v>1</v>
      </c>
      <c r="M7" s="3">
        <v>1</v>
      </c>
      <c r="N7" s="4"/>
      <c r="O7" s="287"/>
    </row>
    <row r="8" spans="1:15" s="98" customFormat="1" ht="17.25" customHeight="1" thickTop="1" x14ac:dyDescent="0.25">
      <c r="A8" s="281">
        <v>1</v>
      </c>
      <c r="B8" s="280"/>
      <c r="C8" s="94" t="s">
        <v>14</v>
      </c>
      <c r="D8" s="95"/>
      <c r="E8" s="96"/>
      <c r="F8" s="97"/>
      <c r="G8" s="97"/>
      <c r="H8" s="97"/>
      <c r="I8" s="97"/>
      <c r="J8" s="97"/>
      <c r="K8" s="300"/>
      <c r="L8" s="97"/>
      <c r="M8" s="300"/>
      <c r="N8" s="295"/>
      <c r="O8" s="274"/>
    </row>
    <row r="9" spans="1:15" s="98" customFormat="1" ht="17.25" customHeight="1" x14ac:dyDescent="0.25">
      <c r="A9" s="271"/>
      <c r="B9" s="269"/>
      <c r="C9" s="99" t="s">
        <v>15</v>
      </c>
      <c r="D9" s="100"/>
      <c r="E9" s="101"/>
      <c r="F9" s="101"/>
      <c r="G9" s="101"/>
      <c r="H9" s="101"/>
      <c r="I9" s="101"/>
      <c r="J9" s="101"/>
      <c r="K9" s="299"/>
      <c r="L9" s="100"/>
      <c r="M9" s="299"/>
      <c r="N9" s="296"/>
      <c r="O9" s="275"/>
    </row>
    <row r="10" spans="1:15" s="98" customFormat="1" ht="17.25" customHeight="1" x14ac:dyDescent="0.25">
      <c r="A10" s="267">
        <v>2</v>
      </c>
      <c r="B10" s="269"/>
      <c r="C10" s="102" t="s">
        <v>14</v>
      </c>
      <c r="D10" s="95"/>
      <c r="E10" s="96"/>
      <c r="F10" s="97"/>
      <c r="G10" s="97"/>
      <c r="H10" s="97"/>
      <c r="I10" s="97"/>
      <c r="J10" s="97"/>
      <c r="K10" s="297"/>
      <c r="L10" s="97"/>
      <c r="M10" s="297"/>
      <c r="N10" s="301"/>
      <c r="O10" s="275"/>
    </row>
    <row r="11" spans="1:15" s="98" customFormat="1" ht="17.25" customHeight="1" x14ac:dyDescent="0.25">
      <c r="A11" s="271"/>
      <c r="B11" s="269"/>
      <c r="C11" s="99" t="s">
        <v>15</v>
      </c>
      <c r="D11" s="100"/>
      <c r="E11" s="101"/>
      <c r="F11" s="101"/>
      <c r="G11" s="101"/>
      <c r="H11" s="101"/>
      <c r="I11" s="101"/>
      <c r="J11" s="101"/>
      <c r="K11" s="299"/>
      <c r="L11" s="100"/>
      <c r="M11" s="299"/>
      <c r="N11" s="296"/>
      <c r="O11" s="275"/>
    </row>
    <row r="12" spans="1:15" s="98" customFormat="1" ht="17.25" customHeight="1" x14ac:dyDescent="0.25">
      <c r="A12" s="267">
        <v>3</v>
      </c>
      <c r="B12" s="269"/>
      <c r="C12" s="102" t="s">
        <v>14</v>
      </c>
      <c r="D12" s="95"/>
      <c r="E12" s="96"/>
      <c r="F12" s="97"/>
      <c r="G12" s="97"/>
      <c r="H12" s="97"/>
      <c r="I12" s="97"/>
      <c r="J12" s="97"/>
      <c r="K12" s="297"/>
      <c r="L12" s="97"/>
      <c r="M12" s="297"/>
      <c r="N12" s="301"/>
      <c r="O12" s="275"/>
    </row>
    <row r="13" spans="1:15" s="98" customFormat="1" ht="17.25" customHeight="1" x14ac:dyDescent="0.25">
      <c r="A13" s="271"/>
      <c r="B13" s="269"/>
      <c r="C13" s="99" t="s">
        <v>15</v>
      </c>
      <c r="D13" s="100"/>
      <c r="E13" s="101"/>
      <c r="F13" s="101"/>
      <c r="G13" s="101"/>
      <c r="H13" s="101"/>
      <c r="I13" s="101"/>
      <c r="J13" s="101"/>
      <c r="K13" s="299"/>
      <c r="L13" s="100"/>
      <c r="M13" s="299"/>
      <c r="N13" s="296"/>
      <c r="O13" s="275"/>
    </row>
    <row r="14" spans="1:15" s="98" customFormat="1" ht="17.25" customHeight="1" x14ac:dyDescent="0.25">
      <c r="A14" s="267">
        <v>4</v>
      </c>
      <c r="B14" s="269"/>
      <c r="C14" s="102" t="s">
        <v>14</v>
      </c>
      <c r="D14" s="95"/>
      <c r="E14" s="96"/>
      <c r="F14" s="97"/>
      <c r="G14" s="97"/>
      <c r="H14" s="97"/>
      <c r="I14" s="97"/>
      <c r="J14" s="97"/>
      <c r="K14" s="297"/>
      <c r="L14" s="97"/>
      <c r="M14" s="297"/>
      <c r="N14" s="301"/>
      <c r="O14" s="275"/>
    </row>
    <row r="15" spans="1:15" s="98" customFormat="1" ht="17.25" customHeight="1" x14ac:dyDescent="0.25">
      <c r="A15" s="271"/>
      <c r="B15" s="269"/>
      <c r="C15" s="99" t="s">
        <v>15</v>
      </c>
      <c r="D15" s="100"/>
      <c r="E15" s="101"/>
      <c r="F15" s="101"/>
      <c r="G15" s="101"/>
      <c r="H15" s="101"/>
      <c r="I15" s="101"/>
      <c r="J15" s="101"/>
      <c r="K15" s="299"/>
      <c r="L15" s="100"/>
      <c r="M15" s="299"/>
      <c r="N15" s="296"/>
      <c r="O15" s="275"/>
    </row>
    <row r="16" spans="1:15" s="98" customFormat="1" ht="17.25" customHeight="1" x14ac:dyDescent="0.25">
      <c r="A16" s="267">
        <v>5</v>
      </c>
      <c r="B16" s="269"/>
      <c r="C16" s="102" t="s">
        <v>14</v>
      </c>
      <c r="D16" s="95"/>
      <c r="E16" s="96"/>
      <c r="F16" s="97"/>
      <c r="G16" s="97"/>
      <c r="H16" s="97"/>
      <c r="I16" s="97"/>
      <c r="J16" s="97"/>
      <c r="K16" s="297"/>
      <c r="L16" s="97"/>
      <c r="M16" s="297"/>
      <c r="N16" s="301"/>
      <c r="O16" s="275"/>
    </row>
    <row r="17" spans="1:15" s="98" customFormat="1" ht="17.25" customHeight="1" x14ac:dyDescent="0.25">
      <c r="A17" s="271"/>
      <c r="B17" s="269"/>
      <c r="C17" s="99" t="s">
        <v>15</v>
      </c>
      <c r="D17" s="100"/>
      <c r="E17" s="101"/>
      <c r="F17" s="101"/>
      <c r="G17" s="101"/>
      <c r="H17" s="101"/>
      <c r="I17" s="101"/>
      <c r="J17" s="101"/>
      <c r="K17" s="299"/>
      <c r="L17" s="100"/>
      <c r="M17" s="299"/>
      <c r="N17" s="296"/>
      <c r="O17" s="275"/>
    </row>
    <row r="18" spans="1:15" s="98" customFormat="1" ht="17.25" customHeight="1" x14ac:dyDescent="0.25">
      <c r="A18" s="267">
        <v>6</v>
      </c>
      <c r="B18" s="269"/>
      <c r="C18" s="102" t="s">
        <v>14</v>
      </c>
      <c r="D18" s="95"/>
      <c r="E18" s="96"/>
      <c r="F18" s="97"/>
      <c r="G18" s="97"/>
      <c r="H18" s="97"/>
      <c r="I18" s="97"/>
      <c r="J18" s="97"/>
      <c r="K18" s="297"/>
      <c r="L18" s="97"/>
      <c r="M18" s="297"/>
      <c r="N18" s="301"/>
      <c r="O18" s="275"/>
    </row>
    <row r="19" spans="1:15" s="98" customFormat="1" ht="17.25" customHeight="1" thickBot="1" x14ac:dyDescent="0.3">
      <c r="A19" s="268"/>
      <c r="B19" s="270"/>
      <c r="C19" s="99" t="s">
        <v>15</v>
      </c>
      <c r="D19" s="100"/>
      <c r="E19" s="101"/>
      <c r="F19" s="101"/>
      <c r="G19" s="101"/>
      <c r="H19" s="101"/>
      <c r="I19" s="101"/>
      <c r="J19" s="101"/>
      <c r="K19" s="298"/>
      <c r="L19" s="100"/>
      <c r="M19" s="298"/>
      <c r="N19" s="302"/>
      <c r="O19" s="294"/>
    </row>
    <row r="20" spans="1:15" ht="17.25" customHeight="1" thickTop="1" thickBot="1" x14ac:dyDescent="0.35">
      <c r="A20" s="32"/>
      <c r="B20" s="18"/>
      <c r="C20" s="19"/>
      <c r="D20" s="28"/>
      <c r="E20" s="29"/>
      <c r="F20" s="29"/>
      <c r="G20" s="29"/>
      <c r="H20" s="29"/>
      <c r="I20" s="29"/>
      <c r="J20" s="29"/>
      <c r="K20" s="30"/>
      <c r="L20" s="46">
        <f>MIN(L8,L10,L12,L14,L16,L18)</f>
        <v>0</v>
      </c>
      <c r="M20" s="30"/>
      <c r="N20" s="28"/>
      <c r="O20" s="31"/>
    </row>
    <row r="21" spans="1:15" ht="17.25" customHeight="1" thickTop="1" x14ac:dyDescent="0.3">
      <c r="A21" s="20"/>
      <c r="B21" s="21"/>
      <c r="C21" s="21"/>
      <c r="D21" s="21"/>
      <c r="E21" s="21"/>
      <c r="F21" s="21"/>
      <c r="G21" s="21"/>
      <c r="H21" s="21"/>
      <c r="I21" s="21"/>
      <c r="J21" s="21"/>
      <c r="K21" s="21"/>
      <c r="L21" s="21"/>
      <c r="M21" s="21"/>
      <c r="N21" s="21"/>
      <c r="O21" s="22"/>
    </row>
    <row r="22" spans="1:15" ht="17.25" customHeight="1" x14ac:dyDescent="0.3">
      <c r="A22" s="23"/>
      <c r="O22" s="17"/>
    </row>
    <row r="23" spans="1:15" ht="17.25" customHeight="1" x14ac:dyDescent="0.3">
      <c r="A23" s="23"/>
      <c r="B23" s="50" t="s">
        <v>31</v>
      </c>
      <c r="C23" s="49">
        <v>0.7</v>
      </c>
      <c r="O23" s="17"/>
    </row>
    <row r="24" spans="1:15" ht="17.25" customHeight="1" x14ac:dyDescent="0.3">
      <c r="A24" s="23"/>
      <c r="B24" s="50" t="s">
        <v>32</v>
      </c>
      <c r="C24" s="49">
        <v>0.3</v>
      </c>
      <c r="O24" s="17"/>
    </row>
    <row r="25" spans="1:15" ht="17.25" customHeight="1" x14ac:dyDescent="0.35">
      <c r="A25" s="23"/>
      <c r="B25" s="50" t="s">
        <v>16</v>
      </c>
      <c r="C25" s="49">
        <f>SUM(C23:C24)</f>
        <v>1</v>
      </c>
      <c r="J25" s="148"/>
      <c r="O25" s="17"/>
    </row>
    <row r="26" spans="1:15" ht="17.25" customHeight="1" x14ac:dyDescent="0.3">
      <c r="A26" s="23"/>
      <c r="B26" s="50"/>
      <c r="C26" s="48"/>
      <c r="O26" s="17"/>
    </row>
    <row r="27" spans="1:15" ht="42.75" customHeight="1" x14ac:dyDescent="0.3">
      <c r="A27" s="23"/>
      <c r="B27" s="51" t="s">
        <v>26</v>
      </c>
      <c r="C27" s="49">
        <v>0.8</v>
      </c>
      <c r="O27" s="17"/>
    </row>
    <row r="28" spans="1:15" ht="17.25" customHeight="1" x14ac:dyDescent="0.3">
      <c r="A28" s="23"/>
      <c r="C28" s="24"/>
      <c r="O28" s="17"/>
    </row>
    <row r="29" spans="1:15" ht="17.25" customHeight="1" x14ac:dyDescent="0.35">
      <c r="A29" s="23"/>
      <c r="B29" s="47" t="s">
        <v>34</v>
      </c>
      <c r="C29" s="15"/>
      <c r="D29" s="15"/>
      <c r="E29" s="15"/>
      <c r="F29" s="15"/>
      <c r="G29" s="15"/>
      <c r="H29" s="49">
        <v>0.7</v>
      </c>
      <c r="I29" s="49"/>
      <c r="O29" s="17"/>
    </row>
    <row r="30" spans="1:15" ht="17.25" customHeight="1" thickBot="1" x14ac:dyDescent="0.35">
      <c r="A30" s="25"/>
      <c r="B30" s="26"/>
      <c r="C30" s="26"/>
      <c r="D30" s="26"/>
      <c r="E30" s="26"/>
      <c r="F30" s="26"/>
      <c r="G30" s="26"/>
      <c r="H30" s="26"/>
      <c r="I30" s="26"/>
      <c r="J30" s="26"/>
      <c r="K30" s="26"/>
      <c r="L30" s="26"/>
      <c r="M30" s="26"/>
      <c r="N30" s="26"/>
      <c r="O30" s="27"/>
    </row>
    <row r="31" spans="1:15" ht="17.25" customHeight="1" thickTop="1" x14ac:dyDescent="0.3"/>
  </sheetData>
  <mergeCells count="55">
    <mergeCell ref="K10:K11"/>
    <mergeCell ref="K8:K9"/>
    <mergeCell ref="K18:K19"/>
    <mergeCell ref="K16:K17"/>
    <mergeCell ref="K14:K15"/>
    <mergeCell ref="K12:K13"/>
    <mergeCell ref="N8:N9"/>
    <mergeCell ref="M18:M19"/>
    <mergeCell ref="M16:M17"/>
    <mergeCell ref="M14:M15"/>
    <mergeCell ref="M12:M13"/>
    <mergeCell ref="M10:M11"/>
    <mergeCell ref="M8:M9"/>
    <mergeCell ref="N18:N19"/>
    <mergeCell ref="N16:N17"/>
    <mergeCell ref="N14:N15"/>
    <mergeCell ref="N12:N13"/>
    <mergeCell ref="N10:N11"/>
    <mergeCell ref="O18:O19"/>
    <mergeCell ref="O10:O11"/>
    <mergeCell ref="O12:O13"/>
    <mergeCell ref="O14:O15"/>
    <mergeCell ref="O16:O17"/>
    <mergeCell ref="D3:J3"/>
    <mergeCell ref="D1:K2"/>
    <mergeCell ref="O8:O9"/>
    <mergeCell ref="A12:A13"/>
    <mergeCell ref="A1:B1"/>
    <mergeCell ref="A2:B2"/>
    <mergeCell ref="B8:B9"/>
    <mergeCell ref="B10:B11"/>
    <mergeCell ref="A8:A9"/>
    <mergeCell ref="A10:A11"/>
    <mergeCell ref="B4:B7"/>
    <mergeCell ref="A4:A7"/>
    <mergeCell ref="O4:O7"/>
    <mergeCell ref="K4:K6"/>
    <mergeCell ref="L4:L6"/>
    <mergeCell ref="M4:M6"/>
    <mergeCell ref="A18:A19"/>
    <mergeCell ref="B12:B13"/>
    <mergeCell ref="B14:B15"/>
    <mergeCell ref="B16:B17"/>
    <mergeCell ref="B18:B19"/>
    <mergeCell ref="A14:A15"/>
    <mergeCell ref="A16:A17"/>
    <mergeCell ref="C4:C6"/>
    <mergeCell ref="D4:D6"/>
    <mergeCell ref="E4:E6"/>
    <mergeCell ref="F4:F6"/>
    <mergeCell ref="N4:N6"/>
    <mergeCell ref="J4:J6"/>
    <mergeCell ref="G4:G6"/>
    <mergeCell ref="H4:H6"/>
    <mergeCell ref="I4:I6"/>
  </mergeCells>
  <phoneticPr fontId="0" type="noConversion"/>
  <conditionalFormatting sqref="K7:M7 C25">
    <cfRule type="cellIs" dxfId="0" priority="1" stopIfTrue="1" operator="notEqual">
      <formula>1</formula>
    </cfRule>
  </conditionalFormatting>
  <printOptions horizontalCentered="1"/>
  <pageMargins left="0.23622047244094491" right="0" top="0.47244094488188981" bottom="0" header="0" footer="0"/>
  <pageSetup paperSize="9" scale="77" orientation="landscape" horizontalDpi="300" verticalDpi="300" r:id="rId1"/>
  <headerFooter alignWithMargins="0">
    <oddFooter>&amp;L&amp;A</oddFooter>
  </headerFooter>
</worksheet>
</file>

<file path=docMetadata/LabelInfo.xml><?xml version="1.0" encoding="utf-8"?>
<clbl:labelList xmlns:clbl="http://schemas.microsoft.com/office/2020/mipLabelMetadata">
  <clbl:label id="{74b4a4d2-f55e-4cb1-9d3d-d9e45016299a}" enabled="1" method="Standard" siteId="{88281ca8-e525-4a8d-b965-480a7ac2b97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4</vt:i4>
      </vt:variant>
    </vt:vector>
  </HeadingPairs>
  <TitlesOfParts>
    <vt:vector size="7" baseType="lpstr">
      <vt:lpstr>מחוון</vt:lpstr>
      <vt:lpstr>קריטריונים</vt:lpstr>
      <vt:lpstr>סיכום הצעות</vt:lpstr>
      <vt:lpstr>מחוון!WPrint_Area_W</vt:lpstr>
      <vt:lpstr>'סיכום הצעות'!WPrint_Area_W</vt:lpstr>
      <vt:lpstr>קריטריונים!WPrint_Area_W</vt:lpstr>
      <vt:lpstr>מחוון!WPrint_TitlesW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Miryam</dc:creator>
  <cp:lastModifiedBy>Ido Marinov</cp:lastModifiedBy>
  <cp:lastPrinted>2023-02-09T15:44:45Z</cp:lastPrinted>
  <dcterms:created xsi:type="dcterms:W3CDTF">1998-04-12T06:27:49Z</dcterms:created>
  <dcterms:modified xsi:type="dcterms:W3CDTF">2023-06-06T12:59:53Z</dcterms:modified>
</cp:coreProperties>
</file>